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864E1461-4A0D-42FA-B764-A19B66082A28}" xr6:coauthVersionLast="47" xr6:coauthVersionMax="47" xr10:uidLastSave="{00000000-0000-0000-0000-000000000000}"/>
  <workbookProtection workbookAlgorithmName="SHA-512" workbookHashValue="ZPTiFkS/tBYVERckDMSDJsMpLjpRXhNskw7PgNu9KmZ8YDEqoUOhzsVHGVhSFRlq0M8xSi96jWSfkq3pEp4Wyg==" workbookSaltValue="jtIJLNFe9YIPEQDF8SaEOA==" workbookSpinCount="100000" lockStructure="1"/>
  <bookViews>
    <workbookView xWindow="390" yWindow="390" windowWidth="16320" windowHeight="1498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入力シート!$A$251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9" i="7" l="1"/>
  <c r="A308" i="7"/>
  <c r="A307" i="7"/>
  <c r="A306" i="7"/>
  <c r="A305" i="7"/>
  <c r="A304" i="7"/>
  <c r="A303" i="7"/>
  <c r="A302" i="7"/>
  <c r="A301" i="7"/>
  <c r="A290" i="7"/>
  <c r="A289" i="7"/>
  <c r="A288" i="7"/>
  <c r="A287" i="7"/>
  <c r="A286" i="7"/>
  <c r="A285" i="7"/>
  <c r="A284" i="7"/>
  <c r="A283" i="7"/>
  <c r="A282" i="7"/>
  <c r="A281" i="7"/>
  <c r="A280" i="7"/>
  <c r="A279" i="7"/>
  <c r="A278" i="7"/>
  <c r="A277" i="7"/>
  <c r="A276" i="7"/>
  <c r="A275" i="7"/>
  <c r="A274" i="7"/>
  <c r="A273" i="7"/>
  <c r="A272" i="7"/>
  <c r="A271" i="7"/>
  <c r="A270" i="7"/>
  <c r="A255" i="7"/>
  <c r="A254" i="7"/>
  <c r="A253" i="7"/>
  <c r="A252" i="7"/>
  <c r="A251" i="7"/>
  <c r="A194" i="7"/>
  <c r="A185" i="7"/>
  <c r="A183" i="7"/>
  <c r="A177"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327" i="7"/>
  <c r="D328" i="7" s="1"/>
  <c r="D329" i="7" s="1"/>
  <c r="D330" i="7" s="1"/>
  <c r="D331" i="7" s="1"/>
  <c r="D332" i="7" s="1"/>
  <c r="D333" i="7" s="1"/>
  <c r="D334" i="7" s="1"/>
  <c r="D335" i="7" s="1"/>
  <c r="D336" i="7" s="1"/>
  <c r="S251" i="7" l="1"/>
  <c r="N181" i="7" l="1"/>
  <c r="J181" i="7"/>
  <c r="Q180" i="7"/>
  <c r="Q179" i="7"/>
  <c r="Q178" i="7"/>
  <c r="U180" i="7" l="1"/>
  <c r="U179" i="7"/>
  <c r="S181" i="7"/>
  <c r="Q181" i="7" l="1"/>
  <c r="U178" i="7"/>
  <c r="U181" i="7" s="1"/>
  <c r="E204" i="7" l="1"/>
  <c r="K203" i="7" l="1"/>
  <c r="O203" i="7"/>
  <c r="U203" i="7"/>
  <c r="S203" i="7"/>
  <c r="Q203" i="7"/>
  <c r="D114" i="7" l="1"/>
  <c r="D116" i="7" s="1"/>
  <c r="D118" i="7" s="1"/>
  <c r="D120" i="7" s="1"/>
  <c r="D122" i="7" s="1"/>
  <c r="D124" i="7" s="1"/>
  <c r="D126" i="7" s="1"/>
  <c r="A2" i="8" l="1"/>
  <c r="A1" i="8"/>
</calcChain>
</file>

<file path=xl/sharedStrings.xml><?xml version="1.0" encoding="utf-8"?>
<sst xmlns="http://schemas.openxmlformats.org/spreadsheetml/2006/main" count="274" uniqueCount="223">
  <si>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</si>
  <si>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</si>
  <si>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</si>
  <si>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</si>
  <si>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</si>
  <si>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</si>
  <si>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</si>
  <si>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</si>
  <si>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測量士</t>
  </si>
  <si>
    <t>測量士補</t>
  </si>
  <si>
    <t>希望</t>
    <rPh sb="0" eb="2">
      <t>キボウ</t>
    </rPh>
    <phoneticPr fontId="4"/>
  </si>
  <si>
    <t>人数</t>
    <rPh sb="0" eb="2">
      <t>ニンズウ</t>
    </rPh>
    <phoneticPr fontId="5"/>
  </si>
  <si>
    <t>コンサル</t>
  </si>
  <si>
    <t>区分</t>
    <rPh sb="0" eb="2">
      <t>クブン</t>
    </rPh>
    <phoneticPr fontId="4"/>
  </si>
  <si>
    <t>営業年数</t>
    <rPh sb="0" eb="2">
      <t>エイギョウ</t>
    </rPh>
    <rPh sb="2" eb="4">
      <t>ネンスウ</t>
    </rPh>
    <phoneticPr fontId="5"/>
  </si>
  <si>
    <t>登録事業名</t>
    <phoneticPr fontId="4"/>
  </si>
  <si>
    <t>リストから選択してください。</t>
    <phoneticPr fontId="4"/>
  </si>
  <si>
    <t>E.経営情報</t>
    <rPh sb="2" eb="4">
      <t>ケイエイ</t>
    </rPh>
    <rPh sb="4" eb="6">
      <t>ジョウホウ</t>
    </rPh>
    <phoneticPr fontId="4"/>
  </si>
  <si>
    <t>測量</t>
    <phoneticPr fontId="4"/>
  </si>
  <si>
    <t>土地家屋調査士</t>
  </si>
  <si>
    <t>司法書士</t>
  </si>
  <si>
    <t>年</t>
    <rPh sb="0" eb="1">
      <t>ネン</t>
    </rPh>
    <phoneticPr fontId="4"/>
  </si>
  <si>
    <t>地質調査</t>
  </si>
  <si>
    <t>地質調査</t>
    <phoneticPr fontId="4"/>
  </si>
  <si>
    <t>建築積算資格者</t>
  </si>
  <si>
    <t>一級土木施工管理技士</t>
  </si>
  <si>
    <t>二級土木施工管理技士</t>
  </si>
  <si>
    <t>環境計量士</t>
  </si>
  <si>
    <t>技術士</t>
    <phoneticPr fontId="4"/>
  </si>
  <si>
    <t>建設部門</t>
  </si>
  <si>
    <t>農業部門</t>
  </si>
  <si>
    <t>機械部門</t>
  </si>
  <si>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</si>
  <si>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</si>
  <si>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</si>
  <si>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</si>
  <si>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</si>
  <si>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</si>
  <si>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</si>
  <si>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</si>
  <si>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</si>
  <si>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</si>
  <si>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</si>
  <si>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</si>
  <si>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</si>
  <si>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</si>
  <si>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</si>
  <si>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</si>
  <si>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</si>
  <si>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</si>
  <si>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</si>
  <si>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</si>
  <si>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</si>
  <si>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事業損失</t>
  </si>
  <si>
    <t>補償関連</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</si>
  <si>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</si>
  <si>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</si>
  <si>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</si>
  <si>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</si>
  <si>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</si>
  <si>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</si>
  <si>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</si>
  <si>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</si>
  <si>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</si>
  <si>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</si>
  <si>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</si>
  <si>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</si>
  <si>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</si>
  <si>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</si>
  <si>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</si>
  <si>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</si>
  <si>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</si>
  <si>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</si>
  <si>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</si>
  <si>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</si>
  <si>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</si>
  <si>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</si>
  <si>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</si>
  <si>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</si>
  <si>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</si>
  <si>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</si>
  <si>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</si>
  <si>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</si>
  <si>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</si>
  <si>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</si>
  <si>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</si>
  <si>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</si>
  <si>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</si>
  <si>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</si>
  <si>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</si>
  <si>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</si>
  <si>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</si>
  <si>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</si>
  <si>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</si>
  <si>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</si>
  <si>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</si>
  <si>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</si>
  <si>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</si>
  <si>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</si>
  <si>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</si>
  <si>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</si>
  <si>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</si>
  <si>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免許等の名称</t>
    <rPh sb="0" eb="3">
      <t>メンキョトウ</t>
    </rPh>
    <rPh sb="4" eb="6">
      <t>メイショウ</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</si>
  <si>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</si>
  <si>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</si>
  <si>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</si>
  <si>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</si>
  <si>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</si>
  <si>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</si>
  <si>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</si>
  <si>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</si>
  <si>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</si>
  <si>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</si>
  <si>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構造</t>
    <phoneticPr fontId="4"/>
  </si>
  <si>
    <t>機械積算</t>
  </si>
  <si>
    <t>電気積算</t>
  </si>
  <si>
    <t>調査</t>
  </si>
  <si>
    <t>登録</t>
    <rPh sb="0" eb="2">
      <t>トウロク</t>
    </rPh>
    <phoneticPr fontId="4"/>
  </si>
  <si>
    <t>上水道及び工業用水</t>
  </si>
  <si>
    <t>交通量調査</t>
  </si>
  <si>
    <t>環境調査</t>
  </si>
  <si>
    <t>経済調査</t>
  </si>
  <si>
    <t>分析・解析</t>
  </si>
  <si>
    <t>宅地造成</t>
  </si>
  <si>
    <t>電算関係</t>
  </si>
  <si>
    <t>計算業務</t>
  </si>
  <si>
    <t>資料等整理</t>
  </si>
  <si>
    <t>施工管理</t>
  </si>
  <si>
    <t>工事監理（建築）</t>
    <phoneticPr fontId="4"/>
  </si>
  <si>
    <t>工事監理（電気）</t>
    <phoneticPr fontId="4"/>
  </si>
  <si>
    <t>工事監理（機械）</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</si>
  <si>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</si>
  <si>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</si>
  <si>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</si>
  <si>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</si>
  <si>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</si>
  <si>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</si>
  <si>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自己資本額</t>
    <rPh sb="0" eb="5">
      <t>ジコシホンガク</t>
    </rPh>
    <phoneticPr fontId="5"/>
  </si>
  <si>
    <t>剰余(欠損)金
処分(千円)</t>
    <rPh sb="0" eb="2">
      <t>ジョウヨ</t>
    </rPh>
    <rPh sb="3" eb="5">
      <t>ケッソン</t>
    </rPh>
    <rPh sb="6" eb="7">
      <t>キン</t>
    </rPh>
    <rPh sb="8" eb="10">
      <t>ショブン</t>
    </rPh>
    <rPh sb="11" eb="13">
      <t>センエン</t>
    </rPh>
    <phoneticPr fontId="4"/>
  </si>
  <si>
    <t>合計(千円)</t>
    <rPh sb="0" eb="2">
      <t>ゴウケイ</t>
    </rPh>
    <rPh sb="3" eb="5">
      <t>センエン</t>
    </rPh>
    <phoneticPr fontId="4"/>
  </si>
  <si>
    <t>払込資本金</t>
    <rPh sb="0" eb="1">
      <t>ハラ</t>
    </rPh>
    <rPh sb="1" eb="2">
      <t>コ</t>
    </rPh>
    <rPh sb="2" eb="4">
      <t>シホン</t>
    </rPh>
    <rPh sb="4" eb="5">
      <t>キン</t>
    </rPh>
    <phoneticPr fontId="4"/>
  </si>
  <si>
    <t>次期繰越利益(欠損)金</t>
    <phoneticPr fontId="4"/>
  </si>
  <si>
    <t>計</t>
    <phoneticPr fontId="4"/>
  </si>
  <si>
    <t>総職員数</t>
    <rPh sb="0" eb="4">
      <t>ソウショクインスウ</t>
    </rPh>
    <phoneticPr fontId="5"/>
  </si>
  <si>
    <t>人</t>
    <rPh sb="0" eb="1">
      <t>ニン</t>
    </rPh>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</si>
  <si>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</si>
  <si>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</si>
  <si>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朝来市 競争入札参加資格審査申請書【測量・建設コンサルタント】</t>
    <rPh sb="4" eb="6">
      <t>キョウソウ</t>
    </rPh>
    <rPh sb="6" eb="8">
      <t>ニュウサツ</t>
    </rPh>
    <rPh sb="8" eb="10">
      <t>サンカ</t>
    </rPh>
    <rPh sb="10" eb="12">
      <t>シカク</t>
    </rPh>
    <rPh sb="12" eb="14">
      <t>シンサ</t>
    </rPh>
    <rPh sb="14" eb="17">
      <t>シンセイショ</t>
    </rPh>
    <rPh sb="18" eb="20">
      <t>ソクリョウ</t>
    </rPh>
    <rPh sb="21" eb="23">
      <t>ケンセツ</t>
    </rPh>
    <phoneticPr fontId="4"/>
  </si>
  <si>
    <t>計(千円)</t>
    <rPh sb="0" eb="1">
      <t>ケイ</t>
    </rPh>
    <phoneticPr fontId="4"/>
  </si>
  <si>
    <t>準備金および積立金</t>
    <phoneticPr fontId="4"/>
  </si>
  <si>
    <t>直前２年の各事業年度の決算に基づく契約金額(千円)</t>
    <rPh sb="0" eb="2">
      <t>チョクゼン</t>
    </rPh>
    <rPh sb="3" eb="4">
      <t>ネン</t>
    </rPh>
    <rPh sb="5" eb="6">
      <t>カク</t>
    </rPh>
    <rPh sb="6" eb="8">
      <t>ジギョウ</t>
    </rPh>
    <rPh sb="8" eb="10">
      <t>ネンド</t>
    </rPh>
    <rPh sb="11" eb="13">
      <t>ケッサン</t>
    </rPh>
    <rPh sb="14" eb="15">
      <t>モト</t>
    </rPh>
    <rPh sb="17" eb="19">
      <t>ケイヤク</t>
    </rPh>
    <rPh sb="19" eb="21">
      <t>キンガク</t>
    </rPh>
    <rPh sb="22" eb="24">
      <t>センエン</t>
    </rPh>
    <phoneticPr fontId="5"/>
  </si>
  <si>
    <t>前々年</t>
    <rPh sb="0" eb="3">
      <t>ゼンゼンネン</t>
    </rPh>
    <phoneticPr fontId="5"/>
  </si>
  <si>
    <t>前年</t>
    <rPh sb="0" eb="2">
      <t>ゼンネン</t>
    </rPh>
    <phoneticPr fontId="4"/>
  </si>
  <si>
    <t>ＲＣＣＭ</t>
    <phoneticPr fontId="4"/>
  </si>
  <si>
    <t>地質調査技士</t>
    <phoneticPr fontId="4"/>
  </si>
  <si>
    <t>水産部門</t>
    <rPh sb="0" eb="4">
      <t>スイサンブモン</t>
    </rPh>
    <phoneticPr fontId="4"/>
  </si>
  <si>
    <t>情報工学部門</t>
    <rPh sb="0" eb="6">
      <t>ジョウホウコウガクブモン</t>
    </rPh>
    <phoneticPr fontId="4"/>
  </si>
  <si>
    <t>衛生工学部門</t>
    <rPh sb="0" eb="6">
      <t>エイセイコウガクブモン</t>
    </rPh>
    <phoneticPr fontId="4"/>
  </si>
  <si>
    <t>第一種電気主任技術者</t>
    <phoneticPr fontId="4"/>
  </si>
  <si>
    <t>第一種電送交換主任技術者</t>
    <phoneticPr fontId="4"/>
  </si>
  <si>
    <t>線路主任技術者</t>
    <phoneticPr fontId="4"/>
  </si>
  <si>
    <t>補償業務管理士</t>
    <phoneticPr fontId="4"/>
  </si>
  <si>
    <t>公共用地経験者</t>
    <rPh sb="4" eb="7">
      <t>ケイケンシャ</t>
    </rPh>
    <phoneticPr fontId="4"/>
  </si>
  <si>
    <t>有資格者の数を入力してください。</t>
    <rPh sb="7" eb="9">
      <t>ニュウリョク</t>
    </rPh>
    <phoneticPr fontId="4"/>
  </si>
  <si>
    <r>
      <t xml:space="preserve">測
量
</t>
    </r>
    <r>
      <rPr>
        <sz val="11"/>
        <color rgb="FFFF0000"/>
        <rFont val="ＭＳ ゴシック"/>
        <family val="3"/>
        <charset val="128"/>
      </rPr>
      <t>*1</t>
    </r>
    <rPh sb="0" eb="1">
      <t>ハカ</t>
    </rPh>
    <rPh sb="2" eb="3">
      <t>リョウ</t>
    </rPh>
    <phoneticPr fontId="5"/>
  </si>
  <si>
    <t>建設コンサルタント</t>
    <rPh sb="0" eb="2">
      <t>ケンセツ</t>
    </rPh>
    <phoneticPr fontId="4"/>
  </si>
  <si>
    <t>建築関係建設コンサルタント業務</t>
    <rPh sb="4" eb="6">
      <t>ケンセツ</t>
    </rPh>
    <rPh sb="13" eb="15">
      <t>ギョウム</t>
    </rPh>
    <phoneticPr fontId="4"/>
  </si>
  <si>
    <t>土木関係建設コンサルタント業務</t>
    <rPh sb="13" eb="15">
      <t>ギョウム</t>
    </rPh>
    <phoneticPr fontId="4"/>
  </si>
  <si>
    <t>河川・砂防及び海岸・海洋</t>
    <phoneticPr fontId="4"/>
  </si>
  <si>
    <t>鋼構造及びコンクリート</t>
    <phoneticPr fontId="4"/>
  </si>
  <si>
    <t>地質調査</t>
    <rPh sb="0" eb="4">
      <t>チシツチョウサ</t>
    </rPh>
    <phoneticPr fontId="4"/>
  </si>
  <si>
    <t>補償関係コンサルタント業務</t>
    <phoneticPr fontId="5"/>
  </si>
  <si>
    <t>営業補償・特殊補償</t>
    <rPh sb="2" eb="4">
      <t>ホショウ</t>
    </rPh>
    <phoneticPr fontId="4"/>
  </si>
  <si>
    <t>総合補償部門</t>
    <rPh sb="0" eb="2">
      <t>ソウゴウ</t>
    </rPh>
    <rPh sb="2" eb="4">
      <t>ホショウ</t>
    </rPh>
    <rPh sb="4" eb="6">
      <t>ブモン</t>
    </rPh>
    <phoneticPr fontId="4"/>
  </si>
  <si>
    <t>補償コンサルタント</t>
    <phoneticPr fontId="4"/>
  </si>
  <si>
    <t>測量業者</t>
    <rPh sb="0" eb="2">
      <t>ソクリョウ</t>
    </rPh>
    <rPh sb="2" eb="4">
      <t>ギョウシャ</t>
    </rPh>
    <phoneticPr fontId="4"/>
  </si>
  <si>
    <t>建築士事務所</t>
    <rPh sb="0" eb="6">
      <t>ケンチクシジムショ</t>
    </rPh>
    <phoneticPr fontId="4"/>
  </si>
  <si>
    <t>建設コンサルタント</t>
    <rPh sb="0" eb="2">
      <t>ケンセツ</t>
    </rPh>
    <phoneticPr fontId="4"/>
  </si>
  <si>
    <t>地質調査業者</t>
    <phoneticPr fontId="4"/>
  </si>
  <si>
    <t>不動産鑑定業者</t>
    <phoneticPr fontId="4"/>
  </si>
  <si>
    <t>土地家屋調査士</t>
    <phoneticPr fontId="4"/>
  </si>
  <si>
    <t>司法書士</t>
    <phoneticPr fontId="4"/>
  </si>
  <si>
    <t>計量証明事業者</t>
    <phoneticPr fontId="4"/>
  </si>
  <si>
    <t>登録番号
例)00-00000</t>
    <phoneticPr fontId="4"/>
  </si>
  <si>
    <r>
      <t>建築一般</t>
    </r>
    <r>
      <rPr>
        <sz val="11"/>
        <color rgb="FFFF0000"/>
        <rFont val="ＭＳ ゴシック"/>
        <family val="3"/>
        <charset val="128"/>
      </rPr>
      <t>*2</t>
    </r>
    <phoneticPr fontId="4"/>
  </si>
  <si>
    <r>
      <t>不動産鑑定</t>
    </r>
    <r>
      <rPr>
        <sz val="11"/>
        <color rgb="FFFF0000"/>
        <rFont val="ＭＳ ゴシック"/>
        <family val="3"/>
        <charset val="128"/>
      </rPr>
      <t>*3</t>
    </r>
    <phoneticPr fontId="4"/>
  </si>
  <si>
    <t>｢建築関係建設コンサルタント業務｣における｢建築一般｣を希望する方は、建築士法第23条の登録がなければ希望することはできません。</t>
    <phoneticPr fontId="4"/>
  </si>
  <si>
    <t>｢補償関係コンサルタント業務｣における｢不動産鑑定｣を希望する方は、不動産の鑑定評価に関する法律第 22 条による登録がなければ希望することはできません。</t>
    <phoneticPr fontId="4"/>
  </si>
  <si>
    <t>*1</t>
    <phoneticPr fontId="4"/>
  </si>
  <si>
    <t>*2</t>
  </si>
  <si>
    <t>*3</t>
  </si>
  <si>
    <t>登録部門及び希望業務</t>
    <rPh sb="0" eb="2">
      <t>トウロク</t>
    </rPh>
    <rPh sb="2" eb="4">
      <t>ブモン</t>
    </rPh>
    <rPh sb="4" eb="5">
      <t>オヨ</t>
    </rPh>
    <rPh sb="6" eb="8">
      <t>キボウ</t>
    </rPh>
    <rPh sb="8" eb="10">
      <t>ギョウム</t>
    </rPh>
    <phoneticPr fontId="4"/>
  </si>
  <si>
    <t>その他</t>
    <phoneticPr fontId="4"/>
  </si>
  <si>
    <t>建築関係建設コンサルタント業務</t>
    <rPh sb="13" eb="15">
      <t>ギョウム</t>
    </rPh>
    <phoneticPr fontId="4"/>
  </si>
  <si>
    <t>参加を希望する業種</t>
    <rPh sb="0" eb="2">
      <t>サンカ</t>
    </rPh>
    <rPh sb="3" eb="5">
      <t>キボウ</t>
    </rPh>
    <rPh sb="7" eb="9">
      <t>ギョウシュ</t>
    </rPh>
    <phoneticPr fontId="4"/>
  </si>
  <si>
    <t>28_朝来市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</si>
  <si>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</si>
  <si>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常勤の役員、正規職員の数を入力してください。</t>
    <phoneticPr fontId="4"/>
  </si>
  <si>
    <t>登記手続等</t>
    <rPh sb="0" eb="4">
      <t>トウキテツヅ</t>
    </rPh>
    <rPh sb="4" eb="5">
      <t>トウ</t>
    </rPh>
    <phoneticPr fontId="4"/>
  </si>
  <si>
    <r>
      <rPr>
        <sz val="10"/>
        <color rgb="FFFF0000"/>
        <rFont val="ＭＳ ゴシック"/>
        <family val="3"/>
        <charset val="128"/>
      </rPr>
      <t xml:space="preserve">参加を希望する場合、希望、登録、登録番号、登録年月日欄を入力してください。
</t>
    </r>
    <r>
      <rPr>
        <sz val="10"/>
        <rFont val="ＭＳ ゴシック"/>
        <family val="3"/>
        <charset val="128"/>
      </rPr>
      <t>希望、登録欄はリストから「○」を選択してください。
これら以外の登録等を受けている場合は、空欄に登録事業名から入力してください。</t>
    </r>
    <rPh sb="0" eb="2">
      <t>サンカ</t>
    </rPh>
    <phoneticPr fontId="4"/>
  </si>
  <si>
    <t>補償関係コンサルタント業務</t>
    <rPh sb="2" eb="4">
      <t>カンケイ</t>
    </rPh>
    <rPh sb="11" eb="13">
      <t>ギョウム</t>
    </rPh>
    <phoneticPr fontId="4"/>
  </si>
  <si>
    <t>｢測量｣における｢測量一般｣｢地図の調整｣｢航空測量｣を希望する方は、測量法第55条の登録がなければ希望することはできません。</t>
    <phoneticPr fontId="4"/>
  </si>
  <si>
    <t>参加を希望する業種の契約実績高を入力してください。
業種の詳細は、H.業種情報を参照してください。
H.業種情報の表にある業種以外に係る実績高がある場合には、「その他」に入力してください。
決算が１事業年度１回の場合には、「前々年」及び「前年」の右欄のみに入力してください。</t>
    <rPh sb="0" eb="2">
      <t>サンカ</t>
    </rPh>
    <rPh sb="3" eb="5">
      <t>キボウ</t>
    </rPh>
    <rPh sb="7" eb="9">
      <t>ギョウシュ</t>
    </rPh>
    <rPh sb="10" eb="12">
      <t>ケイヤク</t>
    </rPh>
    <rPh sb="12" eb="15">
      <t>ジッセキダカ</t>
    </rPh>
    <rPh sb="16" eb="18">
      <t>ニュウリョク</t>
    </rPh>
    <rPh sb="26" eb="28">
      <t>ギョウシュ</t>
    </rPh>
    <rPh sb="29" eb="31">
      <t>ショウサイ</t>
    </rPh>
    <rPh sb="40" eb="42">
      <t>サンショウ</t>
    </rPh>
    <rPh sb="128" eb="130">
      <t>ニュウリョク</t>
    </rPh>
    <phoneticPr fontId="4"/>
  </si>
  <si>
    <t>朝来市で行われる測量・建設コンサルタントに係る入札に参加する資格の審査を申請します。
なお、この申請書及び添付書類の内容については、事実と相違しないことを誓約します。</t>
    <rPh sb="8" eb="10">
      <t>ソクリョウ</t>
    </rPh>
    <rPh sb="11" eb="13">
      <t>ケンセツ</t>
    </rPh>
    <phoneticPr fontId="4"/>
  </si>
  <si>
    <t>例)2025/4/1、R7/4/1</t>
    <phoneticPr fontId="4"/>
  </si>
  <si>
    <t>例)2025/4/1</t>
    <phoneticPr fontId="4"/>
  </si>
  <si>
    <t>構造設計一級建築士</t>
    <phoneticPr fontId="4"/>
  </si>
  <si>
    <t>設備設計一級建築士</t>
    <phoneticPr fontId="4"/>
  </si>
  <si>
    <t>建築設備士</t>
    <phoneticPr fontId="4"/>
  </si>
  <si>
    <t>総合技術監理部門</t>
    <phoneticPr fontId="4"/>
  </si>
  <si>
    <t>森林部門</t>
    <phoneticPr fontId="4"/>
  </si>
  <si>
    <t>上下水道部門</t>
    <phoneticPr fontId="4"/>
  </si>
  <si>
    <t>電気・電子部門</t>
    <phoneticPr fontId="4"/>
  </si>
  <si>
    <t>不動産鑑定士補</t>
    <phoneticPr fontId="4"/>
  </si>
  <si>
    <t>商号又は名称</t>
    <phoneticPr fontId="4"/>
  </si>
  <si>
    <t>I.関連する会社</t>
    <rPh sb="2" eb="4">
      <t>カンレン</t>
    </rPh>
    <rPh sb="6" eb="8">
      <t>カイシャ</t>
    </rPh>
    <phoneticPr fontId="4"/>
  </si>
  <si>
    <t>関係する会社の商号又は名称、住所を入力してください。
関連する会社がない場合は、入力不要です。</t>
    <rPh sb="14" eb="16">
      <t>ジュウショ</t>
    </rPh>
    <rPh sb="27" eb="29">
      <t>カンレン</t>
    </rPh>
    <rPh sb="31" eb="33">
      <t>カイシャ</t>
    </rPh>
    <rPh sb="36" eb="38">
      <t>バアイ</t>
    </rPh>
    <rPh sb="40" eb="42">
      <t>ニュウリョク</t>
    </rPh>
    <rPh sb="42" eb="44">
      <t>フヨウ</t>
    </rPh>
    <phoneticPr fontId="4"/>
  </si>
  <si>
    <t>住所</t>
    <rPh sb="0" eb="2">
      <t>ジュウショ</t>
    </rPh>
    <phoneticPr fontId="4"/>
  </si>
  <si>
    <t>Ver.8.0.1</t>
    <phoneticPr fontId="4"/>
  </si>
  <si>
    <t>8.0.1</t>
  </si>
  <si>
    <t>直前決算額
(千円)</t>
    <rPh sb="0" eb="2">
      <t>チョクゼン</t>
    </rPh>
    <rPh sb="2" eb="4">
      <t>ケッサン</t>
    </rPh>
    <rPh sb="4" eb="5">
      <t>ガク</t>
    </rPh>
    <rPh sb="7" eb="9">
      <t>センエン</t>
    </rPh>
    <phoneticPr fontId="5"/>
  </si>
  <si>
    <t>決算後の増減額
(千円)</t>
    <rPh sb="0" eb="3">
      <t>ケッサンゴ</t>
    </rPh>
    <rPh sb="4" eb="6">
      <t>ゾウゲン</t>
    </rPh>
    <rPh sb="6" eb="7">
      <t>ガク</t>
    </rPh>
    <rPh sb="9" eb="11">
      <t>センエン</t>
    </rPh>
    <phoneticPr fontId="4"/>
  </si>
  <si>
    <t>直前２年間の年間
平均実績高(千円)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</si>
</sst>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auto="1"/>
      </left>
      <right style="hair">
        <color auto="1"/>
      </right>
      <top style="hair">
        <color auto="1"/>
      </top>
      <bottom style="thin">
        <color indexed="64"/>
      </bottom>
      <diagonal/>
    </border>
    <border>
      <left style="hair">
        <color indexed="64"/>
      </left>
      <right/>
      <top style="hair">
        <color indexed="64"/>
      </top>
      <bottom/>
      <diagonal/>
    </border>
    <border>
      <left style="hair">
        <color indexed="64"/>
      </left>
      <right style="hair">
        <color auto="1"/>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auto="1"/>
      </left>
      <right style="hair">
        <color auto="1"/>
      </right>
      <top/>
      <bottom style="hair">
        <color auto="1"/>
      </bottom>
      <diagonal/>
    </border>
    <border>
      <left style="thin">
        <color indexed="64"/>
      </left>
      <right style="hair">
        <color indexed="64"/>
      </right>
      <top/>
      <bottom style="thin">
        <color indexed="64"/>
      </bottom>
      <diagonal/>
    </border>
  </borders>
  <cellStyleXfs count="23">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8" fillId="0" borderId="0" applyFont="0" applyFill="0" applyBorder="0" applyAlignment="0" applyProtection="0">
      <alignment vertical="center"/>
    </xf>
    <xf numFmtId="176" fontId="1" fillId="0" borderId="0" applyFont="0" applyFill="0" applyBorder="0" applyAlignment="0" applyProtection="0">
      <alignment vertical="center"/>
    </xf>
    <xf numFmtId="176" fontId="8" fillId="0" borderId="0" applyFont="0" applyFill="0" applyBorder="0" applyAlignment="0" applyProtection="0">
      <alignment vertical="center"/>
    </xf>
    <xf numFmtId="38" fontId="1" fillId="0" borderId="0" applyFont="0" applyFill="0" applyBorder="0" applyAlignment="0" applyProtection="0">
      <alignment vertical="center"/>
    </xf>
  </cellStyleXfs>
  <cellXfs count="471">
    <xf numFmtId="0" fontId="0" fillId="0" borderId="0" xfId="0">
      <alignment vertical="center"/>
    </xf>
    <xf numFmtId="49" fontId="22" fillId="2" borderId="0" xfId="0" applyNumberFormat="1" applyFont="1" applyFill="1" applyAlignment="1" applyProtection="1">
      <alignment horizontal="left" vertical="center"/>
      <protection locked="0"/>
    </xf>
    <xf numFmtId="14" fontId="22" fillId="2" borderId="3" xfId="0" applyNumberFormat="1" applyFont="1" applyFill="1" applyBorder="1" applyAlignment="1" applyProtection="1">
      <alignment horizontal="left" vertical="center"/>
      <protection locked="0"/>
    </xf>
    <xf numFmtId="14" fontId="22" fillId="2" borderId="12" xfId="0" applyNumberFormat="1" applyFont="1" applyFill="1" applyBorder="1" applyAlignment="1" applyProtection="1">
      <alignment horizontal="left" vertical="center"/>
      <protection locked="0"/>
    </xf>
    <xf numFmtId="14" fontId="22" fillId="2" borderId="54" xfId="0" applyNumberFormat="1" applyFont="1" applyFill="1" applyBorder="1" applyAlignment="1" applyProtection="1">
      <alignment horizontal="left" vertical="center"/>
      <protection locked="0"/>
    </xf>
    <xf numFmtId="49" fontId="22" fillId="2" borderId="52" xfId="12" applyNumberFormat="1" applyFont="1" applyFill="1" applyBorder="1" applyAlignment="1" applyProtection="1">
      <alignment horizontal="center" vertical="center"/>
      <protection locked="0"/>
    </xf>
    <xf numFmtId="49" fontId="22" fillId="2" borderId="7" xfId="12" applyNumberFormat="1" applyFont="1" applyFill="1" applyBorder="1" applyAlignment="1" applyProtection="1">
      <alignment horizontal="center" vertical="center"/>
      <protection locked="0"/>
    </xf>
    <xf numFmtId="49" fontId="22" fillId="2" borderId="59" xfId="12" applyNumberFormat="1" applyFont="1" applyFill="1" applyBorder="1" applyAlignment="1" applyProtection="1">
      <alignment horizontal="center" vertical="center"/>
      <protection locked="0"/>
    </xf>
    <xf numFmtId="49" fontId="22" fillId="2" borderId="30" xfId="12" applyNumberFormat="1" applyFont="1" applyFill="1" applyBorder="1" applyAlignment="1" applyProtection="1">
      <alignment horizontal="center" vertical="center"/>
      <protection locked="0"/>
    </xf>
    <xf numFmtId="49" fontId="22" fillId="2" borderId="48" xfId="12" applyNumberFormat="1" applyFont="1" applyFill="1" applyBorder="1" applyAlignment="1" applyProtection="1">
      <alignment horizontal="center" vertical="center"/>
      <protection locked="0"/>
    </xf>
    <xf numFmtId="14" fontId="22" fillId="2" borderId="15" xfId="0" applyNumberFormat="1" applyFont="1" applyFill="1" applyBorder="1" applyAlignment="1" applyProtection="1">
      <alignment horizontal="left" vertical="center"/>
      <protection locked="0"/>
    </xf>
    <xf numFmtId="14" fontId="22" fillId="2" borderId="22" xfId="0" applyNumberFormat="1" applyFont="1" applyFill="1" applyBorder="1" applyAlignment="1" applyProtection="1">
      <alignment horizontal="left" vertical="center"/>
      <protection locked="0"/>
    </xf>
    <xf numFmtId="49" fontId="22" fillId="2" borderId="8" xfId="6" applyNumberFormat="1" applyFont="1" applyFill="1" applyBorder="1" applyAlignment="1" applyProtection="1">
      <alignment horizontal="left" vertical="center"/>
      <protection locked="0"/>
    </xf>
    <xf numFmtId="49" fontId="22" fillId="2" borderId="9" xfId="6" applyNumberFormat="1" applyFont="1" applyFill="1" applyBorder="1" applyAlignment="1" applyProtection="1">
      <alignment horizontal="left" vertical="center"/>
      <protection locked="0"/>
    </xf>
    <xf numFmtId="49" fontId="22" fillId="2" borderId="11" xfId="6" applyNumberFormat="1" applyFont="1" applyFill="1" applyBorder="1" applyAlignment="1" applyProtection="1">
      <alignment horizontal="left" vertical="center"/>
      <protection locked="0"/>
    </xf>
    <xf numFmtId="49" fontId="22" fillId="2" borderId="12" xfId="6" applyNumberFormat="1" applyFont="1" applyFill="1" applyBorder="1" applyAlignment="1" applyProtection="1">
      <alignment horizontal="left" vertical="center"/>
      <protection locked="0"/>
    </xf>
    <xf numFmtId="49" fontId="22" fillId="2" borderId="13" xfId="6" applyNumberFormat="1" applyFont="1" applyFill="1" applyBorder="1" applyAlignment="1" applyProtection="1">
      <alignment horizontal="left" vertical="center"/>
      <protection locked="0"/>
    </xf>
    <xf numFmtId="49" fontId="22" fillId="2" borderId="41" xfId="6" applyNumberFormat="1"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left" vertical="center"/>
      <protection locked="0"/>
    </xf>
    <xf numFmtId="49" fontId="22" fillId="2" borderId="4" xfId="0" applyNumberFormat="1" applyFont="1" applyFill="1" applyBorder="1" applyAlignment="1" applyProtection="1">
      <alignment horizontal="left" vertical="center"/>
      <protection locked="0"/>
    </xf>
    <xf numFmtId="49" fontId="22" fillId="2" borderId="5" xfId="0" applyNumberFormat="1" applyFont="1" applyFill="1" applyBorder="1" applyAlignment="1" applyProtection="1">
      <alignment horizontal="left" vertical="center"/>
      <protection locked="0"/>
    </xf>
    <xf numFmtId="49" fontId="22" fillId="2" borderId="8" xfId="0" applyNumberFormat="1" applyFont="1" applyFill="1" applyBorder="1" applyAlignment="1" applyProtection="1">
      <alignment horizontal="left" vertical="center"/>
      <protection locked="0"/>
    </xf>
    <xf numFmtId="49" fontId="22" fillId="2" borderId="9" xfId="0" applyNumberFormat="1" applyFont="1" applyFill="1" applyBorder="1" applyAlignment="1" applyProtection="1">
      <alignment horizontal="left" vertical="center"/>
      <protection locked="0"/>
    </xf>
    <xf numFmtId="49" fontId="22" fillId="2" borderId="10" xfId="0" applyNumberFormat="1" applyFont="1" applyFill="1" applyBorder="1" applyAlignment="1" applyProtection="1">
      <alignment horizontal="left" vertical="center"/>
      <protection locked="0"/>
    </xf>
    <xf numFmtId="49" fontId="22" fillId="2" borderId="12" xfId="0" applyNumberFormat="1" applyFont="1" applyFill="1" applyBorder="1" applyAlignment="1" applyProtection="1">
      <alignment horizontal="left" vertical="center"/>
      <protection locked="0"/>
    </xf>
    <xf numFmtId="49" fontId="22" fillId="2" borderId="13" xfId="0" applyNumberFormat="1" applyFont="1" applyFill="1" applyBorder="1" applyAlignment="1" applyProtection="1">
      <alignment horizontal="left" vertical="center"/>
      <protection locked="0"/>
    </xf>
    <xf numFmtId="49" fontId="22" fillId="2" borderId="14" xfId="0" applyNumberFormat="1" applyFont="1" applyFill="1" applyBorder="1" applyAlignment="1" applyProtection="1">
      <alignment horizontal="left" vertical="center"/>
      <protection locked="0"/>
    </xf>
    <xf numFmtId="49" fontId="22" fillId="2" borderId="3" xfId="6" applyNumberFormat="1" applyFont="1" applyFill="1" applyBorder="1" applyAlignment="1" applyProtection="1">
      <alignment horizontal="left" vertical="center"/>
      <protection locked="0"/>
    </xf>
    <xf numFmtId="49" fontId="22" fillId="2" borderId="4" xfId="6" applyNumberFormat="1" applyFont="1" applyFill="1" applyBorder="1" applyAlignment="1" applyProtection="1">
      <alignment horizontal="left" vertical="center"/>
      <protection locked="0"/>
    </xf>
    <xf numFmtId="49" fontId="22" fillId="2" borderId="6" xfId="6" applyNumberFormat="1" applyFont="1" applyFill="1" applyBorder="1" applyAlignment="1" applyProtection="1">
      <alignment horizontal="left" vertical="center"/>
      <protection locked="0"/>
    </xf>
    <xf numFmtId="49" fontId="22" fillId="2" borderId="48" xfId="12" applyNumberFormat="1" applyFont="1" applyFill="1" applyBorder="1" applyAlignment="1" applyProtection="1">
      <alignment horizontal="center" vertical="center"/>
      <protection locked="0"/>
    </xf>
    <xf numFmtId="49" fontId="22" fillId="2" borderId="68" xfId="12" applyNumberFormat="1" applyFont="1" applyFill="1" applyBorder="1" applyAlignment="1" applyProtection="1">
      <alignment horizontal="center" vertical="center"/>
      <protection locked="0"/>
    </xf>
    <xf numFmtId="14" fontId="22" fillId="2" borderId="8" xfId="2" applyNumberFormat="1" applyFont="1" applyFill="1" applyBorder="1" applyAlignment="1" applyProtection="1">
      <alignment horizontal="left" vertical="center"/>
      <protection locked="0"/>
    </xf>
    <xf numFmtId="14" fontId="22" fillId="2" borderId="11" xfId="2" applyNumberFormat="1" applyFont="1" applyFill="1" applyBorder="1" applyAlignment="1" applyProtection="1">
      <alignment horizontal="left" vertical="center"/>
      <protection locked="0"/>
    </xf>
    <xf numFmtId="38" fontId="22" fillId="2" borderId="9" xfId="22" applyFont="1" applyFill="1" applyBorder="1" applyAlignment="1" applyProtection="1">
      <alignment horizontal="right" vertical="center"/>
      <protection locked="0"/>
    </xf>
    <xf numFmtId="38" fontId="22" fillId="2" borderId="11" xfId="22" applyFont="1" applyFill="1" applyBorder="1" applyAlignment="1" applyProtection="1">
      <alignment horizontal="right" vertical="center"/>
      <protection locked="0"/>
    </xf>
    <xf numFmtId="49" fontId="22" fillId="2" borderId="3" xfId="2" applyNumberFormat="1" applyFont="1" applyFill="1" applyBorder="1" applyAlignment="1" applyProtection="1">
      <alignment horizontal="left" vertical="center"/>
      <protection locked="0"/>
    </xf>
    <xf numFmtId="49" fontId="22" fillId="2" borderId="5" xfId="2" applyNumberFormat="1" applyFont="1" applyFill="1" applyBorder="1" applyAlignment="1" applyProtection="1">
      <alignment horizontal="left" vertical="center"/>
      <protection locked="0"/>
    </xf>
    <xf numFmtId="49" fontId="22" fillId="2" borderId="0" xfId="0" applyNumberFormat="1" applyFont="1" applyFill="1" applyAlignment="1" applyProtection="1">
      <alignment horizontal="left" vertical="center"/>
      <protection locked="0"/>
    </xf>
    <xf numFmtId="182" fontId="22" fillId="2" borderId="0" xfId="0" applyNumberFormat="1" applyFont="1" applyFill="1" applyAlignment="1" applyProtection="1">
      <alignment horizontal="left" vertical="center"/>
      <protection locked="0"/>
    </xf>
    <xf numFmtId="38" fontId="22" fillId="2" borderId="15" xfId="1" applyNumberFormat="1" applyFont="1" applyFill="1" applyBorder="1" applyAlignment="1" applyProtection="1">
      <alignment horizontal="right" vertical="center"/>
      <protection locked="0"/>
    </xf>
    <xf numFmtId="178" fontId="22" fillId="2" borderId="5" xfId="1" applyNumberFormat="1" applyFont="1" applyFill="1" applyBorder="1" applyAlignment="1" applyProtection="1">
      <alignment horizontal="right" vertical="center"/>
      <protection locked="0"/>
    </xf>
    <xf numFmtId="38" fontId="22" fillId="2" borderId="4" xfId="1" applyNumberFormat="1" applyFont="1" applyFill="1" applyBorder="1" applyAlignment="1" applyProtection="1">
      <alignment horizontal="right" vertical="center"/>
      <protection locked="0"/>
    </xf>
    <xf numFmtId="38" fontId="22" fillId="2" borderId="5" xfId="1" applyNumberFormat="1" applyFont="1" applyFill="1" applyBorder="1" applyAlignment="1" applyProtection="1">
      <alignment horizontal="right" vertical="center"/>
      <protection locked="0"/>
    </xf>
    <xf numFmtId="38" fontId="22" fillId="2" borderId="3" xfId="1" applyNumberFormat="1" applyFont="1" applyFill="1" applyBorder="1" applyAlignment="1" applyProtection="1">
      <alignment horizontal="right" vertical="center"/>
      <protection locked="0"/>
    </xf>
    <xf numFmtId="38" fontId="22" fillId="2" borderId="6" xfId="1" applyNumberFormat="1" applyFont="1" applyFill="1" applyBorder="1" applyAlignment="1" applyProtection="1">
      <alignment horizontal="right" vertical="center"/>
      <protection locked="0"/>
    </xf>
    <xf numFmtId="38" fontId="22" fillId="2" borderId="0" xfId="0" applyNumberFormat="1" applyFont="1" applyFill="1" applyAlignment="1" applyProtection="1">
      <alignment horizontal="right" vertical="center"/>
      <protection locked="0"/>
    </xf>
    <xf numFmtId="38" fontId="22" fillId="2" borderId="16" xfId="1" applyNumberFormat="1" applyFont="1" applyFill="1" applyBorder="1" applyAlignment="1" applyProtection="1">
      <alignment horizontal="right" vertical="center"/>
      <protection locked="0"/>
    </xf>
    <xf numFmtId="38" fontId="22" fillId="2" borderId="9" xfId="1" applyNumberFormat="1" applyFont="1" applyFill="1" applyBorder="1" applyAlignment="1" applyProtection="1">
      <alignment horizontal="right" vertical="center"/>
      <protection locked="0"/>
    </xf>
    <xf numFmtId="38" fontId="22" fillId="2" borderId="10" xfId="1" applyNumberFormat="1" applyFont="1" applyFill="1" applyBorder="1" applyAlignment="1" applyProtection="1">
      <alignment horizontal="right" vertical="center"/>
      <protection locked="0"/>
    </xf>
    <xf numFmtId="38" fontId="22" fillId="2" borderId="55" xfId="1" applyNumberFormat="1" applyFont="1" applyFill="1" applyBorder="1" applyAlignment="1" applyProtection="1">
      <alignment horizontal="right" vertical="center"/>
      <protection locked="0"/>
    </xf>
    <xf numFmtId="38" fontId="22" fillId="2" borderId="47" xfId="1" applyNumberFormat="1" applyFont="1" applyFill="1" applyBorder="1" applyAlignment="1" applyProtection="1">
      <alignment horizontal="right" vertical="center"/>
      <protection locked="0"/>
    </xf>
    <xf numFmtId="38" fontId="22" fillId="2" borderId="8" xfId="1" applyNumberFormat="1" applyFont="1" applyFill="1" applyBorder="1" applyAlignment="1" applyProtection="1">
      <alignment horizontal="right" vertical="center"/>
      <protection locked="0"/>
    </xf>
    <xf numFmtId="38" fontId="22" fillId="2" borderId="11" xfId="1" applyNumberFormat="1" applyFont="1" applyFill="1" applyBorder="1" applyAlignment="1" applyProtection="1">
      <alignment horizontal="right" vertical="center"/>
      <protection locked="0"/>
    </xf>
    <xf numFmtId="178" fontId="22" fillId="2" borderId="10" xfId="1" applyNumberFormat="1" applyFont="1" applyFill="1" applyBorder="1" applyAlignment="1" applyProtection="1">
      <alignment horizontal="right" vertical="center"/>
      <protection locked="0"/>
    </xf>
    <xf numFmtId="38" fontId="22" fillId="2" borderId="45" xfId="1" applyNumberFormat="1" applyFont="1" applyFill="1" applyBorder="1" applyAlignment="1" applyProtection="1">
      <alignment horizontal="right" vertical="center"/>
      <protection locked="0"/>
    </xf>
    <xf numFmtId="178" fontId="22" fillId="2" borderId="56" xfId="1" applyNumberFormat="1" applyFont="1" applyFill="1" applyBorder="1" applyAlignment="1" applyProtection="1">
      <alignment horizontal="right" vertical="center"/>
      <protection locked="0"/>
    </xf>
    <xf numFmtId="38" fontId="11" fillId="4" borderId="27" xfId="18" applyNumberFormat="1" applyFont="1" applyFill="1" applyBorder="1" applyAlignment="1" applyProtection="1">
      <alignment horizontal="right" vertical="center"/>
    </xf>
    <xf numFmtId="38" fontId="11" fillId="4" borderId="29" xfId="18" applyNumberFormat="1" applyFont="1" applyFill="1" applyBorder="1" applyAlignment="1" applyProtection="1">
      <alignment horizontal="right" vertical="center"/>
    </xf>
    <xf numFmtId="183" fontId="22" fillId="2" borderId="0" xfId="0" applyNumberFormat="1" applyFont="1" applyFill="1" applyAlignment="1" applyProtection="1">
      <alignment horizontal="left" vertical="center"/>
      <protection locked="0"/>
    </xf>
    <xf numFmtId="181"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0" fontId="22" fillId="2" borderId="0" xfId="0" applyFont="1" applyFill="1" applyAlignment="1" applyProtection="1">
      <alignment horizontal="left" vertical="center"/>
      <protection locked="0"/>
    </xf>
    <xf numFmtId="178" fontId="22" fillId="2" borderId="0" xfId="0" applyNumberFormat="1" applyFont="1" applyFill="1" applyAlignment="1" applyProtection="1">
      <alignment horizontal="left" vertical="center"/>
      <protection locked="0"/>
    </xf>
    <xf numFmtId="38" fontId="11" fillId="4" borderId="28" xfId="18" applyNumberFormat="1" applyFont="1" applyFill="1" applyBorder="1" applyAlignment="1" applyProtection="1">
      <alignment horizontal="right" vertical="center"/>
    </xf>
    <xf numFmtId="38" fontId="22" fillId="2" borderId="46" xfId="1" applyNumberFormat="1" applyFont="1" applyFill="1" applyBorder="1" applyAlignment="1" applyProtection="1">
      <alignment horizontal="right" vertical="center"/>
      <protection locked="0"/>
    </xf>
    <xf numFmtId="38" fontId="11" fillId="0" borderId="27" xfId="18" applyNumberFormat="1" applyFont="1" applyFill="1" applyBorder="1" applyAlignment="1" applyProtection="1">
      <alignment horizontal="right" vertical="center"/>
    </xf>
    <xf numFmtId="38" fontId="11" fillId="0" borderId="28" xfId="18" applyNumberFormat="1" applyFont="1" applyFill="1" applyBorder="1" applyAlignment="1" applyProtection="1">
      <alignment horizontal="right" vertical="center"/>
    </xf>
    <xf numFmtId="38" fontId="11" fillId="0" borderId="29" xfId="18" applyNumberFormat="1" applyFont="1" applyFill="1" applyBorder="1" applyAlignment="1" applyProtection="1">
      <alignment horizontal="right" vertical="center"/>
    </xf>
    <xf numFmtId="14" fontId="22" fillId="2" borderId="15" xfId="0" applyNumberFormat="1" applyFont="1" applyFill="1" applyBorder="1" applyAlignment="1" applyProtection="1">
      <alignment horizontal="left" vertical="center"/>
      <protection locked="0"/>
    </xf>
    <xf numFmtId="14" fontId="22" fillId="2" borderId="4" xfId="0" applyNumberFormat="1" applyFont="1" applyFill="1" applyBorder="1" applyAlignment="1" applyProtection="1">
      <alignment horizontal="left" vertical="center"/>
      <protection locked="0"/>
    </xf>
    <xf numFmtId="178" fontId="22" fillId="2" borderId="11" xfId="1" applyNumberFormat="1" applyFont="1" applyFill="1" applyBorder="1" applyAlignment="1" applyProtection="1">
      <alignment horizontal="right" vertical="center"/>
      <protection locked="0"/>
    </xf>
    <xf numFmtId="178" fontId="22" fillId="2" borderId="6" xfId="1" applyNumberFormat="1" applyFont="1" applyFill="1" applyBorder="1" applyAlignment="1" applyProtection="1">
      <alignment horizontal="right" vertical="center"/>
      <protection locked="0"/>
    </xf>
    <xf numFmtId="178" fontId="22" fillId="2" borderId="4" xfId="1" applyNumberFormat="1" applyFont="1" applyFill="1" applyBorder="1" applyAlignment="1" applyProtection="1">
      <alignment horizontal="right" vertical="center"/>
      <protection locked="0"/>
    </xf>
    <xf numFmtId="178" fontId="22" fillId="2" borderId="9" xfId="1" applyNumberFormat="1" applyFont="1" applyFill="1" applyBorder="1" applyAlignment="1" applyProtection="1">
      <alignment horizontal="right" vertical="center"/>
      <protection locked="0"/>
    </xf>
    <xf numFmtId="178" fontId="22" fillId="2" borderId="47" xfId="1" applyNumberFormat="1" applyFont="1" applyFill="1" applyBorder="1" applyAlignment="1" applyProtection="1">
      <alignment horizontal="right" vertical="center"/>
      <protection locked="0"/>
    </xf>
    <xf numFmtId="178" fontId="22" fillId="2" borderId="46" xfId="1" applyNumberFormat="1" applyFont="1" applyFill="1" applyBorder="1" applyAlignment="1" applyProtection="1">
      <alignment horizontal="right" vertical="center"/>
      <protection locked="0"/>
    </xf>
    <xf numFmtId="38" fontId="22" fillId="2" borderId="13" xfId="22" applyFont="1" applyFill="1" applyBorder="1" applyAlignment="1" applyProtection="1">
      <alignment horizontal="right" vertical="center"/>
      <protection locked="0"/>
    </xf>
    <xf numFmtId="38" fontId="22" fillId="2" borderId="41" xfId="22" applyFont="1" applyFill="1" applyBorder="1" applyAlignment="1" applyProtection="1">
      <alignment horizontal="right" vertical="center"/>
      <protection locked="0"/>
    </xf>
    <xf numFmtId="14" fontId="22" fillId="2" borderId="42" xfId="0" applyNumberFormat="1" applyFont="1" applyFill="1" applyBorder="1" applyAlignment="1" applyProtection="1">
      <alignment horizontal="left" vertical="center"/>
      <protection locked="0"/>
    </xf>
    <xf numFmtId="14" fontId="22" fillId="2" borderId="13" xfId="0" applyNumberFormat="1" applyFont="1" applyFill="1" applyBorder="1" applyAlignment="1" applyProtection="1">
      <alignment horizontal="left" vertical="center"/>
      <protection locked="0"/>
    </xf>
    <xf numFmtId="38" fontId="22" fillId="2" borderId="56" xfId="1" applyNumberFormat="1" applyFont="1" applyFill="1" applyBorder="1" applyAlignment="1" applyProtection="1">
      <alignment horizontal="right" vertical="center"/>
      <protection locked="0"/>
    </xf>
    <xf numFmtId="38" fontId="22" fillId="2" borderId="4" xfId="22" applyFont="1" applyFill="1" applyBorder="1" applyAlignment="1" applyProtection="1">
      <alignment horizontal="right" vertical="center"/>
      <protection locked="0"/>
    </xf>
    <xf numFmtId="38" fontId="22" fillId="2" borderId="6" xfId="22" applyFont="1" applyFill="1" applyBorder="1" applyAlignment="1" applyProtection="1">
      <alignment horizontal="right" vertical="center"/>
      <protection locked="0"/>
    </xf>
    <xf numFmtId="14" fontId="22" fillId="2" borderId="3" xfId="0" applyNumberFormat="1" applyFont="1" applyFill="1" applyBorder="1" applyAlignment="1" applyProtection="1">
      <alignment horizontal="left" vertical="center"/>
      <protection locked="0"/>
    </xf>
    <xf numFmtId="14" fontId="22" fillId="2" borderId="6" xfId="0" applyNumberFormat="1" applyFont="1" applyFill="1" applyBorder="1" applyAlignment="1" applyProtection="1">
      <alignment horizontal="left" vertical="center"/>
      <protection locked="0"/>
    </xf>
    <xf numFmtId="49" fontId="22" fillId="2" borderId="8" xfId="2" applyNumberFormat="1" applyFont="1" applyFill="1" applyBorder="1" applyAlignment="1" applyProtection="1">
      <alignment horizontal="left" vertical="center"/>
      <protection locked="0"/>
    </xf>
    <xf numFmtId="0" fontId="22" fillId="2" borderId="10" xfId="2" applyFont="1" applyFill="1" applyBorder="1" applyAlignment="1" applyProtection="1">
      <alignment horizontal="left" vertical="center"/>
      <protection locked="0"/>
    </xf>
    <xf numFmtId="0" fontId="22" fillId="2" borderId="10" xfId="0" applyFont="1" applyFill="1" applyBorder="1" applyAlignment="1" applyProtection="1">
      <alignment horizontal="left" vertical="center"/>
      <protection locked="0"/>
    </xf>
    <xf numFmtId="0" fontId="22" fillId="2" borderId="5" xfId="2" applyFont="1" applyFill="1" applyBorder="1" applyAlignment="1" applyProtection="1">
      <alignment horizontal="left" vertical="center"/>
      <protection locked="0"/>
    </xf>
    <xf numFmtId="49" fontId="22" fillId="2" borderId="1" xfId="2" applyNumberFormat="1" applyFont="1" applyFill="1" applyBorder="1" applyAlignment="1" applyProtection="1">
      <alignment horizontal="left" vertical="center"/>
      <protection locked="0"/>
    </xf>
    <xf numFmtId="0" fontId="22" fillId="2" borderId="17" xfId="2" applyFont="1" applyFill="1" applyBorder="1" applyAlignment="1" applyProtection="1">
      <alignment horizontal="left" vertical="center"/>
      <protection locked="0"/>
    </xf>
    <xf numFmtId="14" fontId="22" fillId="2" borderId="8" xfId="0" applyNumberFormat="1" applyFont="1" applyFill="1" applyBorder="1" applyAlignment="1" applyProtection="1">
      <alignment horizontal="left" vertical="center"/>
      <protection locked="0"/>
    </xf>
    <xf numFmtId="14" fontId="22" fillId="2" borderId="11" xfId="0" applyNumberFormat="1" applyFont="1" applyFill="1" applyBorder="1" applyAlignment="1" applyProtection="1">
      <alignment horizontal="left" vertical="center"/>
      <protection locked="0"/>
    </xf>
    <xf numFmtId="49" fontId="22" fillId="2" borderId="12" xfId="2" applyNumberFormat="1" applyFont="1" applyFill="1" applyBorder="1" applyAlignment="1" applyProtection="1">
      <alignment horizontal="left" vertical="center"/>
      <protection locked="0"/>
    </xf>
    <xf numFmtId="0" fontId="22" fillId="2" borderId="14" xfId="2" applyFont="1" applyFill="1" applyBorder="1" applyAlignment="1" applyProtection="1">
      <alignment horizontal="left" vertical="center"/>
      <protection locked="0"/>
    </xf>
    <xf numFmtId="14" fontId="22" fillId="2" borderId="12" xfId="2" applyNumberFormat="1" applyFont="1" applyFill="1" applyBorder="1" applyAlignment="1" applyProtection="1">
      <alignment horizontal="left" vertical="center"/>
      <protection locked="0"/>
    </xf>
    <xf numFmtId="14" fontId="22" fillId="2" borderId="41" xfId="2" applyNumberFormat="1" applyFont="1" applyFill="1" applyBorder="1" applyAlignment="1" applyProtection="1">
      <alignment horizontal="left" vertical="center"/>
      <protection locked="0"/>
    </xf>
    <xf numFmtId="14" fontId="22" fillId="2" borderId="54" xfId="0" applyNumberFormat="1" applyFont="1" applyFill="1" applyBorder="1" applyAlignment="1" applyProtection="1">
      <alignment horizontal="left" vertical="center"/>
      <protection locked="0"/>
    </xf>
    <xf numFmtId="14" fontId="22" fillId="2" borderId="23" xfId="0" applyNumberFormat="1" applyFont="1" applyFill="1" applyBorder="1" applyAlignment="1" applyProtection="1">
      <alignment horizontal="left" vertical="center"/>
      <protection locked="0"/>
    </xf>
    <xf numFmtId="14" fontId="22" fillId="2" borderId="66" xfId="0" applyNumberFormat="1" applyFont="1" applyFill="1" applyBorder="1" applyAlignment="1" applyProtection="1">
      <alignment horizontal="left" vertical="center"/>
      <protection locked="0"/>
    </xf>
    <xf numFmtId="14" fontId="22" fillId="2" borderId="26" xfId="0" applyNumberFormat="1" applyFont="1" applyFill="1" applyBorder="1" applyAlignment="1" applyProtection="1">
      <alignment horizontal="left" vertical="center"/>
      <protection locked="0"/>
    </xf>
    <xf numFmtId="14" fontId="22" fillId="2" borderId="69" xfId="0" applyNumberFormat="1" applyFont="1" applyFill="1" applyBorder="1" applyAlignment="1" applyProtection="1">
      <alignment horizontal="left" vertical="center"/>
      <protection locked="0"/>
    </xf>
    <xf numFmtId="14" fontId="22" fillId="2" borderId="19" xfId="0" applyNumberFormat="1" applyFont="1" applyFill="1" applyBorder="1" applyAlignment="1" applyProtection="1">
      <alignment horizontal="left" vertical="center"/>
      <protection locked="0"/>
    </xf>
    <xf numFmtId="49" fontId="22" fillId="2" borderId="54" xfId="2" applyNumberFormat="1" applyFont="1" applyFill="1" applyBorder="1" applyAlignment="1" applyProtection="1">
      <alignment horizontal="left" vertical="center"/>
      <protection locked="0"/>
    </xf>
    <xf numFmtId="49" fontId="22" fillId="2" borderId="63" xfId="2" applyNumberFormat="1" applyFont="1" applyFill="1" applyBorder="1" applyAlignment="1" applyProtection="1">
      <alignment horizontal="left" vertical="center"/>
      <protection locked="0"/>
    </xf>
    <xf numFmtId="49" fontId="22" fillId="2" borderId="66" xfId="2" applyNumberFormat="1" applyFont="1" applyFill="1" applyBorder="1" applyAlignment="1" applyProtection="1">
      <alignment horizontal="left" vertical="center"/>
      <protection locked="0"/>
    </xf>
    <xf numFmtId="49" fontId="22" fillId="2" borderId="65" xfId="2" applyNumberFormat="1" applyFont="1" applyFill="1" applyBorder="1" applyAlignment="1" applyProtection="1">
      <alignment horizontal="left" vertical="center"/>
      <protection locked="0"/>
    </xf>
    <xf numFmtId="49" fontId="22" fillId="2" borderId="69" xfId="2" applyNumberFormat="1" applyFont="1" applyFill="1" applyBorder="1" applyAlignment="1" applyProtection="1">
      <alignment horizontal="left" vertical="center"/>
      <protection locked="0"/>
    </xf>
    <xf numFmtId="49" fontId="22" fillId="2" borderId="67" xfId="2" applyNumberFormat="1" applyFont="1" applyFill="1" applyBorder="1" applyAlignment="1" applyProtection="1">
      <alignment horizontal="left" vertical="center"/>
      <protection locked="0"/>
    </xf>
    <xf numFmtId="14" fontId="22" fillId="2" borderId="1" xfId="2" applyNumberFormat="1" applyFont="1" applyFill="1" applyBorder="1" applyAlignment="1" applyProtection="1">
      <alignment horizontal="left" vertical="center"/>
      <protection locked="0"/>
    </xf>
    <xf numFmtId="14" fontId="22" fillId="2" borderId="37" xfId="2" applyNumberFormat="1" applyFont="1" applyFill="1" applyBorder="1" applyAlignment="1" applyProtection="1">
      <alignment horizontal="left" vertical="center"/>
      <protection locked="0"/>
    </xf>
    <xf numFmtId="14" fontId="22" fillId="2" borderId="3" xfId="2" applyNumberFormat="1" applyFont="1" applyFill="1" applyBorder="1" applyAlignment="1" applyProtection="1">
      <alignment horizontal="left" vertical="center"/>
      <protection locked="0"/>
    </xf>
    <xf numFmtId="14" fontId="22" fillId="2" borderId="6" xfId="2" applyNumberFormat="1"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1" fillId="0" borderId="18" xfId="2" applyFont="1" applyBorder="1" applyAlignment="1" applyProtection="1">
      <alignment vertical="center" wrapText="1"/>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7" xfId="0" applyFont="1" applyBorder="1" applyProtection="1">
      <alignment vertical="center"/>
    </xf>
    <xf numFmtId="0" fontId="11" fillId="0" borderId="25"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1" fillId="0" borderId="37" xfId="1" applyFont="1" applyBorder="1" applyAlignment="1" applyProtection="1">
      <alignment horizontal="center" vertical="center" wrapText="1"/>
    </xf>
    <xf numFmtId="178" fontId="11" fillId="0" borderId="25" xfId="1" applyNumberFormat="1" applyFont="1" applyBorder="1" applyAlignment="1" applyProtection="1">
      <alignment horizontal="center" vertical="center" wrapText="1"/>
    </xf>
    <xf numFmtId="178" fontId="11" fillId="0" borderId="2" xfId="1" applyNumberFormat="1" applyFont="1" applyBorder="1" applyAlignment="1" applyProtection="1">
      <alignment horizontal="center" vertical="center" wrapText="1"/>
    </xf>
    <xf numFmtId="178" fontId="11" fillId="0" borderId="37" xfId="1" applyNumberFormat="1" applyFont="1" applyBorder="1" applyAlignment="1" applyProtection="1">
      <alignment horizontal="center" vertical="center" wrapText="1"/>
    </xf>
    <xf numFmtId="178" fontId="11" fillId="0" borderId="62" xfId="1" applyNumberFormat="1" applyFont="1" applyBorder="1" applyAlignment="1" applyProtection="1">
      <alignment horizontal="center" vertical="center"/>
    </xf>
    <xf numFmtId="180" fontId="11" fillId="0" borderId="26" xfId="0" applyNumberFormat="1" applyFont="1" applyBorder="1" applyProtection="1">
      <alignment vertical="center"/>
    </xf>
    <xf numFmtId="49" fontId="11" fillId="0" borderId="15" xfId="0" applyNumberFormat="1" applyFont="1" applyBorder="1" applyAlignment="1" applyProtection="1">
      <alignment horizontal="left" vertical="center"/>
    </xf>
    <xf numFmtId="49" fontId="11" fillId="0" borderId="4" xfId="0" applyNumberFormat="1" applyFont="1" applyBorder="1" applyAlignment="1" applyProtection="1">
      <alignment horizontal="left" vertical="center"/>
    </xf>
    <xf numFmtId="49" fontId="11" fillId="0" borderId="6" xfId="0" applyNumberFormat="1" applyFont="1" applyBorder="1" applyAlignment="1" applyProtection="1">
      <alignment horizontal="left" vertical="center"/>
    </xf>
    <xf numFmtId="38" fontId="11" fillId="4" borderId="15" xfId="1" applyNumberFormat="1" applyFont="1" applyFill="1" applyBorder="1" applyAlignment="1" applyProtection="1">
      <alignment horizontal="right" vertical="center"/>
    </xf>
    <xf numFmtId="38" fontId="11" fillId="4" borderId="6" xfId="1" applyNumberFormat="1" applyFont="1" applyFill="1" applyBorder="1" applyAlignment="1" applyProtection="1">
      <alignment horizontal="right" vertical="center"/>
    </xf>
    <xf numFmtId="38" fontId="11" fillId="4" borderId="4" xfId="1" applyNumberFormat="1" applyFont="1" applyFill="1" applyBorder="1" applyAlignment="1" applyProtection="1">
      <alignment horizontal="right" vertical="center"/>
    </xf>
    <xf numFmtId="180" fontId="11" fillId="0" borderId="16" xfId="0" applyNumberFormat="1" applyFont="1" applyBorder="1" applyAlignment="1" applyProtection="1">
      <alignment horizontal="left" vertical="center"/>
    </xf>
    <xf numFmtId="180" fontId="11" fillId="0" borderId="9" xfId="0" applyNumberFormat="1" applyFont="1" applyBorder="1" applyAlignment="1" applyProtection="1">
      <alignment horizontal="left" vertical="center"/>
    </xf>
    <xf numFmtId="180" fontId="11" fillId="0" borderId="11" xfId="0" applyNumberFormat="1" applyFont="1" applyBorder="1" applyAlignment="1" applyProtection="1">
      <alignment horizontal="left" vertical="center"/>
    </xf>
    <xf numFmtId="38" fontId="11" fillId="4" borderId="16" xfId="1" applyNumberFormat="1" applyFont="1" applyFill="1" applyBorder="1" applyAlignment="1" applyProtection="1">
      <alignment horizontal="right" vertical="center"/>
    </xf>
    <xf numFmtId="38" fontId="11" fillId="4" borderId="11" xfId="1" applyNumberFormat="1" applyFont="1" applyFill="1" applyBorder="1" applyAlignment="1" applyProtection="1">
      <alignment horizontal="right" vertical="center"/>
    </xf>
    <xf numFmtId="38" fontId="11" fillId="4" borderId="9" xfId="1" applyNumberFormat="1" applyFont="1" applyFill="1" applyBorder="1" applyAlignment="1" applyProtection="1">
      <alignment horizontal="right" vertical="center"/>
    </xf>
    <xf numFmtId="178" fontId="11" fillId="0" borderId="45" xfId="0" applyNumberFormat="1" applyFont="1" applyBorder="1" applyAlignment="1" applyProtection="1">
      <alignment horizontal="left" vertical="center"/>
    </xf>
    <xf numFmtId="178" fontId="11" fillId="0" borderId="46" xfId="0" applyNumberFormat="1" applyFont="1" applyBorder="1" applyAlignment="1" applyProtection="1">
      <alignment horizontal="left" vertical="center"/>
    </xf>
    <xf numFmtId="178" fontId="11" fillId="0" borderId="47" xfId="0" applyNumberFormat="1" applyFont="1" applyBorder="1" applyAlignment="1" applyProtection="1">
      <alignment horizontal="left" vertical="center"/>
    </xf>
    <xf numFmtId="38" fontId="11" fillId="4" borderId="45" xfId="1" applyNumberFormat="1" applyFont="1" applyFill="1" applyBorder="1" applyAlignment="1" applyProtection="1">
      <alignment horizontal="right" vertical="center"/>
    </xf>
    <xf numFmtId="38" fontId="11" fillId="4" borderId="47" xfId="1" applyNumberFormat="1" applyFont="1" applyFill="1" applyBorder="1" applyAlignment="1" applyProtection="1">
      <alignment horizontal="right" vertical="center"/>
    </xf>
    <xf numFmtId="38" fontId="11" fillId="4" borderId="46" xfId="1" applyNumberFormat="1" applyFont="1" applyFill="1" applyBorder="1" applyAlignment="1" applyProtection="1">
      <alignment horizontal="right" vertical="center"/>
    </xf>
    <xf numFmtId="49" fontId="11" fillId="0" borderId="27" xfId="0" applyNumberFormat="1" applyFont="1" applyBorder="1" applyAlignment="1" applyProtection="1">
      <alignment horizontal="left" vertical="center"/>
    </xf>
    <xf numFmtId="49" fontId="11" fillId="0" borderId="28" xfId="0" applyNumberFormat="1" applyFont="1" applyBorder="1" applyAlignment="1" applyProtection="1">
      <alignment horizontal="left" vertical="center"/>
    </xf>
    <xf numFmtId="49" fontId="11" fillId="0" borderId="29" xfId="0" applyNumberFormat="1" applyFont="1" applyBorder="1" applyAlignment="1" applyProtection="1">
      <alignment horizontal="left" vertical="center"/>
    </xf>
    <xf numFmtId="0" fontId="18" fillId="0" borderId="0" xfId="0" applyFont="1" applyAlignment="1" applyProtection="1">
      <alignment vertical="top"/>
    </xf>
    <xf numFmtId="0" fontId="19" fillId="0" borderId="19" xfId="0" applyFont="1" applyBorder="1" applyAlignment="1" applyProtection="1">
      <alignment vertical="top"/>
    </xf>
    <xf numFmtId="0" fontId="22" fillId="0" borderId="0" xfId="0" applyFont="1" applyAlignment="1" applyProtection="1">
      <alignment horizontal="left" vertical="center"/>
    </xf>
    <xf numFmtId="0" fontId="18" fillId="0" borderId="18" xfId="0" applyFont="1" applyBorder="1" applyAlignment="1" applyProtection="1">
      <alignment horizontal="left" vertical="center" wrapText="1"/>
    </xf>
    <xf numFmtId="180" fontId="11" fillId="0" borderId="49"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5" xfId="1" applyFont="1" applyBorder="1" applyAlignment="1" applyProtection="1">
      <alignment horizontal="center" vertical="center"/>
    </xf>
    <xf numFmtId="0" fontId="11" fillId="0" borderId="2" xfId="1" applyFont="1" applyBorder="1" applyAlignment="1" applyProtection="1">
      <alignment horizontal="center" vertical="center"/>
    </xf>
    <xf numFmtId="0" fontId="11" fillId="0" borderId="37" xfId="1" applyFont="1" applyBorder="1" applyAlignment="1" applyProtection="1">
      <alignment horizontal="center" vertical="center"/>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0" fontId="11" fillId="0" borderId="26" xfId="0" applyFont="1" applyBorder="1" applyAlignment="1" applyProtection="1">
      <alignment horizontal="left" vertical="center"/>
    </xf>
    <xf numFmtId="0" fontId="11" fillId="0" borderId="62"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7" xfId="0" applyNumberFormat="1" applyFont="1" applyBorder="1" applyAlignment="1" applyProtection="1">
      <alignment horizontal="center" vertical="center" wrapText="1"/>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49" xfId="0" applyFont="1" applyBorder="1" applyProtection="1">
      <alignment vertical="center"/>
    </xf>
    <xf numFmtId="14" fontId="11" fillId="0" borderId="0" xfId="0" applyNumberFormat="1" applyFont="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1"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3" xfId="2" applyFont="1" applyBorder="1" applyAlignment="1" applyProtection="1">
      <alignment horizontal="left" vertical="center"/>
    </xf>
    <xf numFmtId="0" fontId="11" fillId="0" borderId="31" xfId="2" applyFont="1" applyBorder="1" applyAlignment="1" applyProtection="1">
      <alignment horizontal="left" vertical="center"/>
    </xf>
    <xf numFmtId="0" fontId="11" fillId="0" borderId="44"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11" fillId="0" borderId="27" xfId="1" applyNumberFormat="1" applyFont="1" applyBorder="1" applyAlignment="1" applyProtection="1">
      <alignment horizontal="right" vertical="center"/>
    </xf>
    <xf numFmtId="38" fontId="11" fillId="0" borderId="28" xfId="1" applyNumberFormat="1" applyFont="1" applyBorder="1" applyAlignment="1" applyProtection="1">
      <alignment horizontal="right" vertical="center"/>
    </xf>
    <xf numFmtId="38" fontId="11" fillId="0" borderId="57" xfId="1" applyNumberFormat="1" applyFont="1" applyBorder="1" applyAlignment="1" applyProtection="1">
      <alignment horizontal="right" vertical="center"/>
    </xf>
    <xf numFmtId="38" fontId="11" fillId="0" borderId="53" xfId="1" applyNumberFormat="1" applyFont="1" applyBorder="1" applyAlignment="1" applyProtection="1">
      <alignment horizontal="right" vertical="center"/>
    </xf>
    <xf numFmtId="38" fontId="11" fillId="0" borderId="29" xfId="1" applyNumberFormat="1" applyFont="1" applyBorder="1" applyAlignment="1" applyProtection="1">
      <alignment horizontal="right" vertical="center"/>
    </xf>
    <xf numFmtId="178" fontId="11" fillId="0" borderId="57" xfId="1" applyNumberFormat="1" applyFont="1" applyBorder="1" applyAlignment="1" applyProtection="1">
      <alignment horizontal="right" vertical="center"/>
    </xf>
    <xf numFmtId="178" fontId="11" fillId="0" borderId="29" xfId="1" applyNumberFormat="1" applyFont="1" applyBorder="1" applyAlignment="1" applyProtection="1">
      <alignment horizontal="right" vertical="center"/>
    </xf>
    <xf numFmtId="178" fontId="11" fillId="0" borderId="28" xfId="1" applyNumberFormat="1" applyFont="1" applyBorder="1" applyAlignment="1" applyProtection="1">
      <alignment horizontal="right" vertical="center"/>
    </xf>
    <xf numFmtId="0" fontId="11" fillId="0" borderId="0" xfId="0" applyFont="1" applyAlignment="1" applyProtection="1">
      <alignment horizontal="lef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6" fillId="0" borderId="49" xfId="0" applyFont="1" applyBorder="1" applyProtection="1">
      <alignment vertical="center"/>
    </xf>
    <xf numFmtId="0" fontId="11" fillId="0" borderId="50"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7" xfId="12" applyNumberFormat="1" applyFont="1" applyBorder="1" applyAlignment="1" applyProtection="1">
      <alignment horizontal="center" vertical="center"/>
    </xf>
    <xf numFmtId="0" fontId="11" fillId="0" borderId="32"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32" xfId="6" applyFont="1" applyBorder="1" applyAlignment="1" applyProtection="1">
      <alignment horizontal="center" vertical="center" textRotation="255"/>
    </xf>
    <xf numFmtId="0" fontId="11" fillId="0" borderId="35" xfId="6" applyFont="1" applyBorder="1" applyAlignment="1" applyProtection="1">
      <alignment horizontal="center" vertical="center" textRotation="255"/>
    </xf>
    <xf numFmtId="0" fontId="11" fillId="0" borderId="33" xfId="6" applyFont="1" applyBorder="1" applyAlignment="1" applyProtection="1">
      <alignment horizontal="left" vertical="center"/>
    </xf>
    <xf numFmtId="0" fontId="11" fillId="0" borderId="59" xfId="6" applyFont="1" applyBorder="1" applyAlignment="1" applyProtection="1">
      <alignment horizontal="left" vertical="center"/>
    </xf>
    <xf numFmtId="0" fontId="19" fillId="0" borderId="18" xfId="2" applyFont="1" applyBorder="1" applyAlignment="1" applyProtection="1">
      <alignment vertical="top"/>
    </xf>
    <xf numFmtId="0" fontId="19" fillId="0" borderId="21" xfId="2" applyFont="1" applyBorder="1" applyAlignment="1" applyProtection="1">
      <alignment vertical="top"/>
    </xf>
    <xf numFmtId="0" fontId="24" fillId="0" borderId="0" xfId="0" applyFont="1" applyAlignment="1" applyProtection="1">
      <alignment horizontal="left" vertical="center" wrapText="1"/>
    </xf>
    <xf numFmtId="0" fontId="17" fillId="0" borderId="26" xfId="0" applyFont="1" applyBorder="1" applyAlignment="1" applyProtection="1">
      <alignment vertical="top"/>
    </xf>
    <xf numFmtId="0" fontId="11" fillId="0" borderId="17" xfId="0" applyFont="1" applyBorder="1" applyProtection="1">
      <alignment vertical="center"/>
    </xf>
    <xf numFmtId="0" fontId="11" fillId="0" borderId="30" xfId="0" applyFont="1" applyBorder="1" applyAlignment="1" applyProtection="1">
      <alignment horizontal="center" vertical="center"/>
    </xf>
    <xf numFmtId="0" fontId="11" fillId="0" borderId="1" xfId="2" applyFont="1" applyBorder="1" applyProtection="1">
      <alignment vertical="center"/>
    </xf>
    <xf numFmtId="0" fontId="11" fillId="0" borderId="2" xfId="2" applyFont="1" applyBorder="1" applyProtection="1">
      <alignment vertical="center"/>
    </xf>
    <xf numFmtId="0" fontId="11" fillId="0" borderId="30" xfId="2" applyFont="1" applyBorder="1" applyAlignment="1" applyProtection="1">
      <alignment vertical="center" wrapText="1"/>
    </xf>
    <xf numFmtId="0" fontId="11" fillId="0" borderId="30" xfId="2" applyFont="1" applyBorder="1" applyProtection="1">
      <alignment vertical="center"/>
    </xf>
    <xf numFmtId="0" fontId="22" fillId="0" borderId="30" xfId="2" applyFont="1" applyBorder="1" applyAlignment="1" applyProtection="1">
      <alignment vertical="top" wrapText="1"/>
    </xf>
    <xf numFmtId="0" fontId="22" fillId="0" borderId="40" xfId="2" applyFont="1" applyBorder="1" applyAlignment="1" applyProtection="1">
      <alignment vertical="top" wrapText="1"/>
    </xf>
    <xf numFmtId="0" fontId="19" fillId="0" borderId="0" xfId="2" applyFont="1" applyAlignment="1" applyProtection="1">
      <alignment vertical="top"/>
    </xf>
    <xf numFmtId="180" fontId="11" fillId="0" borderId="51" xfId="2" applyNumberFormat="1" applyFont="1" applyBorder="1" applyProtection="1">
      <alignment vertical="center"/>
    </xf>
    <xf numFmtId="0" fontId="11" fillId="0" borderId="5" xfId="12" applyFont="1" applyBorder="1" applyAlignment="1" applyProtection="1">
      <alignment horizontal="center" vertical="center"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3" borderId="64" xfId="12" applyNumberFormat="1" applyFont="1" applyFill="1" applyBorder="1" applyAlignment="1" applyProtection="1">
      <alignment horizontal="center" vertical="center"/>
    </xf>
    <xf numFmtId="0" fontId="11" fillId="0" borderId="54" xfId="2" applyFont="1" applyBorder="1" applyProtection="1">
      <alignment vertical="center"/>
    </xf>
    <xf numFmtId="0" fontId="11" fillId="0" borderId="63" xfId="2" applyFont="1" applyBorder="1" applyProtection="1">
      <alignment vertical="center"/>
    </xf>
    <xf numFmtId="180" fontId="11" fillId="0" borderId="32" xfId="2" applyNumberFormat="1" applyFont="1" applyBorder="1" applyProtection="1">
      <alignment vertical="center"/>
    </xf>
    <xf numFmtId="0" fontId="11" fillId="0" borderId="10" xfId="12" applyFont="1" applyBorder="1" applyAlignment="1" applyProtection="1">
      <alignment horizontal="center" vertical="center"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49" fontId="11" fillId="3" borderId="61" xfId="12" applyNumberFormat="1" applyFont="1" applyFill="1" applyBorder="1" applyAlignment="1" applyProtection="1">
      <alignment horizontal="center" vertical="center"/>
    </xf>
    <xf numFmtId="0" fontId="11" fillId="0" borderId="66" xfId="2" applyFont="1" applyBorder="1" applyProtection="1">
      <alignment vertical="center"/>
    </xf>
    <xf numFmtId="0" fontId="11" fillId="0" borderId="65" xfId="2" applyFont="1" applyBorder="1" applyProtection="1">
      <alignment vertical="center"/>
    </xf>
    <xf numFmtId="180" fontId="11" fillId="0" borderId="33" xfId="2" applyNumberFormat="1" applyFont="1" applyBorder="1" applyProtection="1">
      <alignment vertical="center"/>
    </xf>
    <xf numFmtId="0" fontId="11" fillId="0" borderId="14" xfId="12" applyFont="1" applyBorder="1" applyAlignment="1" applyProtection="1">
      <alignment horizontal="center" vertical="center" wrapText="1"/>
    </xf>
    <xf numFmtId="0" fontId="11" fillId="0" borderId="12" xfId="12" applyFont="1" applyBorder="1" applyProtection="1">
      <alignment vertical="center"/>
    </xf>
    <xf numFmtId="0" fontId="11" fillId="0" borderId="13" xfId="12" applyFont="1" applyBorder="1" applyProtection="1">
      <alignment vertical="center"/>
    </xf>
    <xf numFmtId="0" fontId="11" fillId="0" borderId="14" xfId="12" applyFont="1" applyBorder="1" applyProtection="1">
      <alignment vertical="center"/>
    </xf>
    <xf numFmtId="49" fontId="11" fillId="3" borderId="68" xfId="12" applyNumberFormat="1" applyFont="1" applyFill="1" applyBorder="1" applyAlignment="1" applyProtection="1">
      <alignment horizontal="center" vertical="center"/>
    </xf>
    <xf numFmtId="0" fontId="11" fillId="0" borderId="69" xfId="2" applyFont="1" applyBorder="1" applyProtection="1">
      <alignment vertical="center"/>
    </xf>
    <xf numFmtId="0" fontId="11" fillId="0" borderId="67" xfId="2" applyFont="1" applyBorder="1" applyProtection="1">
      <alignment vertical="center"/>
    </xf>
    <xf numFmtId="180" fontId="11" fillId="0" borderId="36" xfId="2" applyNumberFormat="1" applyFont="1" applyBorder="1" applyProtection="1">
      <alignment vertical="center"/>
    </xf>
    <xf numFmtId="0" fontId="11" fillId="0" borderId="5" xfId="12" applyFont="1" applyBorder="1" applyAlignment="1" applyProtection="1">
      <alignment horizontal="center" vertical="center" textRotation="255" wrapText="1"/>
    </xf>
    <xf numFmtId="0" fontId="11" fillId="0" borderId="52" xfId="2" applyFont="1" applyBorder="1" applyProtection="1">
      <alignment vertical="center"/>
    </xf>
    <xf numFmtId="0" fontId="11" fillId="0" borderId="3" xfId="2" applyFont="1" applyBorder="1" applyProtection="1">
      <alignment vertical="center"/>
    </xf>
    <xf numFmtId="0" fontId="11" fillId="0" borderId="10" xfId="12" applyFont="1" applyBorder="1" applyAlignment="1" applyProtection="1">
      <alignment horizontal="center" vertical="center" textRotation="255" wrapText="1"/>
    </xf>
    <xf numFmtId="49" fontId="11" fillId="3" borderId="60" xfId="12" applyNumberFormat="1" applyFont="1" applyFill="1" applyBorder="1" applyAlignment="1" applyProtection="1">
      <alignment horizontal="center" vertical="center"/>
    </xf>
    <xf numFmtId="49" fontId="11" fillId="3" borderId="58" xfId="12" applyNumberFormat="1" applyFont="1" applyFill="1" applyBorder="1" applyAlignment="1" applyProtection="1">
      <alignment horizontal="center" vertical="center"/>
    </xf>
    <xf numFmtId="49" fontId="11" fillId="3" borderId="31" xfId="12" applyNumberFormat="1" applyFont="1" applyFill="1" applyBorder="1" applyAlignment="1" applyProtection="1">
      <alignment horizontal="center" vertical="center"/>
    </xf>
    <xf numFmtId="49" fontId="11" fillId="3" borderId="44" xfId="12" applyNumberFormat="1" applyFont="1" applyFill="1" applyBorder="1" applyAlignment="1" applyProtection="1">
      <alignment horizontal="center" vertical="center"/>
    </xf>
    <xf numFmtId="49" fontId="11" fillId="3" borderId="66"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180" fontId="11" fillId="0" borderId="39" xfId="2" applyNumberFormat="1" applyFont="1" applyBorder="1" applyProtection="1">
      <alignment vertical="center"/>
    </xf>
    <xf numFmtId="0" fontId="11" fillId="0" borderId="14" xfId="12" applyFont="1" applyBorder="1" applyAlignment="1" applyProtection="1">
      <alignment horizontal="center" vertical="center" textRotation="255" wrapText="1"/>
    </xf>
    <xf numFmtId="49" fontId="11" fillId="3" borderId="69" xfId="12" applyNumberFormat="1" applyFont="1" applyFill="1" applyBorder="1" applyAlignment="1" applyProtection="1">
      <alignment horizontal="center" vertical="center"/>
    </xf>
    <xf numFmtId="49" fontId="11" fillId="3" borderId="67" xfId="12" applyNumberFormat="1" applyFont="1" applyFill="1" applyBorder="1" applyAlignment="1" applyProtection="1">
      <alignment horizontal="center" vertical="center"/>
    </xf>
    <xf numFmtId="49" fontId="11" fillId="3" borderId="18" xfId="12" applyNumberFormat="1" applyFont="1" applyFill="1" applyBorder="1" applyAlignment="1" applyProtection="1">
      <alignment horizontal="center" vertical="center"/>
    </xf>
    <xf numFmtId="49" fontId="11" fillId="3" borderId="19" xfId="12" applyNumberFormat="1" applyFont="1" applyFill="1" applyBorder="1" applyAlignment="1" applyProtection="1">
      <alignment horizontal="center" vertical="center"/>
    </xf>
    <xf numFmtId="0" fontId="11" fillId="0" borderId="52" xfId="12" applyFont="1" applyBorder="1" applyAlignment="1" applyProtection="1">
      <alignment horizontal="center" vertical="center" textRotation="255" wrapText="1"/>
    </xf>
    <xf numFmtId="0" fontId="22" fillId="0" borderId="54" xfId="0" applyFont="1" applyBorder="1" applyProtection="1">
      <alignment vertical="center"/>
    </xf>
    <xf numFmtId="0" fontId="22" fillId="0" borderId="63" xfId="0" applyFont="1" applyBorder="1" applyProtection="1">
      <alignment vertical="center"/>
    </xf>
    <xf numFmtId="0" fontId="11" fillId="0" borderId="7" xfId="12" applyFont="1" applyBorder="1" applyAlignment="1" applyProtection="1">
      <alignment horizontal="center" vertical="center" textRotation="255" wrapText="1"/>
    </xf>
    <xf numFmtId="0" fontId="22" fillId="0" borderId="66" xfId="0" applyFont="1" applyBorder="1" applyProtection="1">
      <alignment vertical="center"/>
    </xf>
    <xf numFmtId="0" fontId="22" fillId="0" borderId="65" xfId="0" applyFont="1" applyBorder="1" applyProtection="1">
      <alignment vertical="center"/>
    </xf>
    <xf numFmtId="177" fontId="19" fillId="0" borderId="0" xfId="0" applyNumberFormat="1" applyFont="1" applyAlignment="1" applyProtection="1">
      <alignment vertical="top"/>
    </xf>
    <xf numFmtId="0" fontId="11" fillId="0" borderId="26" xfId="1" applyFont="1" applyBorder="1" applyProtection="1">
      <alignment vertical="center"/>
    </xf>
    <xf numFmtId="0" fontId="22" fillId="0" borderId="38" xfId="0" applyFont="1" applyBorder="1" applyProtection="1">
      <alignment vertical="center"/>
    </xf>
    <xf numFmtId="0" fontId="22" fillId="0" borderId="34" xfId="0" applyFont="1" applyBorder="1" applyProtection="1">
      <alignment vertical="center"/>
    </xf>
    <xf numFmtId="0" fontId="11" fillId="0" borderId="8" xfId="2" applyFont="1" applyBorder="1" applyProtection="1">
      <alignment vertical="center"/>
    </xf>
    <xf numFmtId="0" fontId="11" fillId="0" borderId="9" xfId="2" applyFont="1" applyBorder="1" applyProtection="1">
      <alignment vertical="center"/>
    </xf>
    <xf numFmtId="0" fontId="11" fillId="0" borderId="10" xfId="2" applyFont="1" applyBorder="1" applyProtection="1">
      <alignment vertical="center"/>
    </xf>
    <xf numFmtId="49" fontId="11" fillId="3" borderId="48" xfId="12" applyNumberFormat="1" applyFont="1" applyFill="1" applyBorder="1" applyProtection="1">
      <alignment vertical="center"/>
    </xf>
    <xf numFmtId="49" fontId="11" fillId="3" borderId="60" xfId="12" applyNumberFormat="1" applyFont="1" applyFill="1" applyBorder="1" applyProtection="1">
      <alignment vertical="center"/>
    </xf>
    <xf numFmtId="49" fontId="11" fillId="3" borderId="58" xfId="12" applyNumberFormat="1" applyFont="1" applyFill="1" applyBorder="1" applyProtection="1">
      <alignment vertical="center"/>
    </xf>
    <xf numFmtId="49" fontId="22" fillId="3" borderId="60" xfId="12" applyNumberFormat="1" applyFont="1" applyFill="1" applyBorder="1" applyProtection="1">
      <alignment vertical="center"/>
    </xf>
    <xf numFmtId="49" fontId="22" fillId="3" borderId="31" xfId="12" applyNumberFormat="1" applyFont="1" applyFill="1" applyBorder="1" applyProtection="1">
      <alignment vertical="center"/>
    </xf>
    <xf numFmtId="49" fontId="22" fillId="3" borderId="44" xfId="12" applyNumberFormat="1" applyFont="1" applyFill="1" applyBorder="1" applyProtection="1">
      <alignment vertical="center"/>
    </xf>
    <xf numFmtId="49" fontId="11" fillId="3" borderId="61" xfId="12" applyNumberFormat="1" applyFont="1" applyFill="1" applyBorder="1" applyProtection="1">
      <alignment vertical="center"/>
    </xf>
    <xf numFmtId="49" fontId="11" fillId="3" borderId="66" xfId="12" applyNumberFormat="1" applyFont="1" applyFill="1" applyBorder="1" applyProtection="1">
      <alignment vertical="center"/>
    </xf>
    <xf numFmtId="49" fontId="11" fillId="3" borderId="65" xfId="12" applyNumberFormat="1" applyFont="1" applyFill="1" applyBorder="1" applyProtection="1">
      <alignment vertical="center"/>
    </xf>
    <xf numFmtId="49" fontId="22" fillId="3" borderId="66" xfId="12" applyNumberFormat="1" applyFont="1" applyFill="1" applyBorder="1" applyProtection="1">
      <alignment vertical="center"/>
    </xf>
    <xf numFmtId="49" fontId="22" fillId="3" borderId="0" xfId="12" applyNumberFormat="1" applyFont="1" applyFill="1" applyProtection="1">
      <alignment vertical="center"/>
    </xf>
    <xf numFmtId="49" fontId="22" fillId="3" borderId="26" xfId="12" applyNumberFormat="1" applyFont="1" applyFill="1" applyBorder="1" applyProtection="1">
      <alignment vertical="center"/>
    </xf>
    <xf numFmtId="0" fontId="11" fillId="0" borderId="12" xfId="2" applyFont="1" applyBorder="1" applyProtection="1">
      <alignment vertical="center"/>
    </xf>
    <xf numFmtId="0" fontId="11" fillId="0" borderId="13" xfId="2" applyFont="1" applyBorder="1" applyProtection="1">
      <alignment vertical="center"/>
    </xf>
    <xf numFmtId="0" fontId="11" fillId="0" borderId="14" xfId="2" applyFont="1" applyBorder="1" applyProtection="1">
      <alignment vertical="center"/>
    </xf>
    <xf numFmtId="49" fontId="11" fillId="3" borderId="68" xfId="12" applyNumberFormat="1" applyFont="1" applyFill="1" applyBorder="1" applyProtection="1">
      <alignment vertical="center"/>
    </xf>
    <xf numFmtId="49" fontId="11" fillId="3" borderId="69" xfId="12" applyNumberFormat="1" applyFont="1" applyFill="1" applyBorder="1" applyProtection="1">
      <alignment vertical="center"/>
    </xf>
    <xf numFmtId="49" fontId="11" fillId="3" borderId="67" xfId="12" applyNumberFormat="1" applyFont="1" applyFill="1" applyBorder="1" applyProtection="1">
      <alignment vertical="center"/>
    </xf>
    <xf numFmtId="49" fontId="22" fillId="3" borderId="69" xfId="12" applyNumberFormat="1" applyFont="1" applyFill="1" applyBorder="1" applyProtection="1">
      <alignment vertical="center"/>
    </xf>
    <xf numFmtId="49" fontId="22" fillId="3" borderId="18" xfId="12" applyNumberFormat="1" applyFont="1" applyFill="1" applyBorder="1" applyProtection="1">
      <alignment vertical="center"/>
    </xf>
    <xf numFmtId="49" fontId="22" fillId="3" borderId="19" xfId="12" applyNumberFormat="1" applyFont="1" applyFill="1" applyBorder="1" applyProtection="1">
      <alignment vertical="center"/>
    </xf>
    <xf numFmtId="0" fontId="11" fillId="0" borderId="2" xfId="12" applyFont="1" applyBorder="1" applyAlignment="1" applyProtection="1">
      <alignment vertical="center" wrapText="1"/>
    </xf>
    <xf numFmtId="0" fontId="11" fillId="0" borderId="17" xfId="12" applyFont="1" applyBorder="1" applyAlignment="1" applyProtection="1">
      <alignment vertical="center" wrapText="1"/>
    </xf>
    <xf numFmtId="49" fontId="11" fillId="3" borderId="30" xfId="12" applyNumberFormat="1" applyFont="1" applyFill="1" applyBorder="1" applyProtection="1">
      <alignment vertical="center"/>
    </xf>
    <xf numFmtId="0" fontId="23" fillId="0" borderId="54" xfId="12" applyFont="1" applyBorder="1" applyAlignment="1" applyProtection="1">
      <alignment vertical="center" textRotation="255" wrapText="1"/>
    </xf>
    <xf numFmtId="0" fontId="11" fillId="0" borderId="52" xfId="2" applyFont="1" applyBorder="1" applyAlignment="1" applyProtection="1">
      <alignment horizontal="center" vertical="center" textRotation="255"/>
    </xf>
    <xf numFmtId="0" fontId="23" fillId="0" borderId="66" xfId="12" applyFont="1" applyBorder="1" applyAlignment="1" applyProtection="1">
      <alignment vertical="center" textRotation="255" wrapText="1"/>
    </xf>
    <xf numFmtId="0" fontId="11" fillId="0" borderId="7" xfId="2" applyFont="1" applyBorder="1" applyAlignment="1" applyProtection="1">
      <alignment horizontal="center" vertical="center" textRotation="255"/>
    </xf>
    <xf numFmtId="0" fontId="11" fillId="0" borderId="38" xfId="2" applyFont="1" applyBorder="1" applyProtection="1">
      <alignment vertical="center"/>
    </xf>
    <xf numFmtId="0" fontId="11" fillId="0" borderId="34" xfId="2" applyFont="1" applyBorder="1" applyProtection="1">
      <alignment vertical="center"/>
    </xf>
    <xf numFmtId="0" fontId="11" fillId="0" borderId="60" xfId="12" applyFont="1" applyBorder="1" applyProtection="1">
      <alignment vertical="center"/>
    </xf>
    <xf numFmtId="0" fontId="11" fillId="0" borderId="31" xfId="12" applyFont="1" applyBorder="1" applyProtection="1">
      <alignment vertical="center"/>
    </xf>
    <xf numFmtId="0" fontId="11" fillId="0" borderId="58" xfId="12" applyFont="1" applyBorder="1" applyProtection="1">
      <alignment vertical="center"/>
    </xf>
    <xf numFmtId="49" fontId="11" fillId="3" borderId="61" xfId="12" applyNumberFormat="1" applyFont="1" applyFill="1" applyBorder="1" applyProtection="1">
      <alignment vertical="center"/>
    </xf>
    <xf numFmtId="0" fontId="11" fillId="0" borderId="48" xfId="2" applyFont="1" applyBorder="1" applyProtection="1">
      <alignment vertical="center"/>
    </xf>
    <xf numFmtId="0" fontId="11" fillId="0" borderId="60" xfId="2" applyFont="1" applyBorder="1" applyProtection="1">
      <alignment vertical="center"/>
    </xf>
    <xf numFmtId="0" fontId="11" fillId="0" borderId="7" xfId="2" applyFont="1" applyBorder="1" applyProtection="1">
      <alignment vertical="center"/>
    </xf>
    <xf numFmtId="180" fontId="11" fillId="0" borderId="71" xfId="2" applyNumberFormat="1" applyFont="1" applyBorder="1" applyProtection="1">
      <alignment vertical="center"/>
    </xf>
    <xf numFmtId="0" fontId="23" fillId="0" borderId="69" xfId="12" applyFont="1" applyBorder="1" applyAlignment="1" applyProtection="1">
      <alignment vertical="center" textRotation="255" wrapText="1"/>
    </xf>
    <xf numFmtId="0" fontId="11" fillId="0" borderId="69" xfId="12" applyFont="1" applyBorder="1" applyProtection="1">
      <alignment vertical="center"/>
    </xf>
    <xf numFmtId="0" fontId="11" fillId="0" borderId="18" xfId="12" applyFont="1" applyBorder="1" applyProtection="1">
      <alignment vertical="center"/>
    </xf>
    <xf numFmtId="0" fontId="11" fillId="0" borderId="67" xfId="12" applyFont="1" applyBorder="1" applyProtection="1">
      <alignment vertical="center"/>
    </xf>
    <xf numFmtId="0" fontId="11" fillId="0" borderId="59" xfId="2" applyFont="1" applyBorder="1" applyProtection="1">
      <alignment vertical="center"/>
    </xf>
    <xf numFmtId="0" fontId="11" fillId="3" borderId="54" xfId="12" applyFont="1" applyFill="1" applyBorder="1" applyAlignment="1" applyProtection="1">
      <alignment vertical="center" textRotation="255" wrapText="1"/>
    </xf>
    <xf numFmtId="0" fontId="11" fillId="3" borderId="21" xfId="12" applyFont="1" applyFill="1" applyBorder="1" applyAlignment="1" applyProtection="1">
      <alignment vertical="center" textRotation="255" wrapText="1"/>
    </xf>
    <xf numFmtId="0" fontId="11" fillId="3" borderId="63" xfId="12" applyFont="1" applyFill="1" applyBorder="1" applyAlignment="1" applyProtection="1">
      <alignment vertical="center" textRotation="255" wrapText="1"/>
    </xf>
    <xf numFmtId="0" fontId="11" fillId="0" borderId="70" xfId="2" applyFont="1" applyBorder="1" applyProtection="1">
      <alignment vertical="center"/>
    </xf>
    <xf numFmtId="0" fontId="11" fillId="3" borderId="66" xfId="12" applyFont="1" applyFill="1" applyBorder="1" applyAlignment="1" applyProtection="1">
      <alignment vertical="center" textRotation="255" wrapText="1"/>
    </xf>
    <xf numFmtId="0" fontId="11" fillId="3" borderId="0" xfId="12" applyFont="1" applyFill="1" applyAlignment="1" applyProtection="1">
      <alignment vertical="center" textRotation="255" wrapText="1"/>
    </xf>
    <xf numFmtId="0" fontId="11" fillId="3" borderId="65" xfId="12" applyFont="1" applyFill="1" applyBorder="1" applyAlignment="1" applyProtection="1">
      <alignment vertical="center" textRotation="255" wrapText="1"/>
    </xf>
    <xf numFmtId="0" fontId="11" fillId="3" borderId="69" xfId="12" applyFont="1" applyFill="1" applyBorder="1" applyAlignment="1" applyProtection="1">
      <alignment vertical="center" textRotation="255" wrapText="1"/>
    </xf>
    <xf numFmtId="0" fontId="11" fillId="3" borderId="18" xfId="12" applyFont="1" applyFill="1" applyBorder="1" applyAlignment="1" applyProtection="1">
      <alignment vertical="center" textRotation="255" wrapText="1"/>
    </xf>
    <xf numFmtId="0" fontId="11" fillId="3" borderId="67" xfId="12" applyFont="1" applyFill="1" applyBorder="1" applyAlignment="1" applyProtection="1">
      <alignment vertical="center" textRotation="255" wrapText="1"/>
    </xf>
    <xf numFmtId="0" fontId="17" fillId="0" borderId="0" xfId="2" applyFont="1" applyAlignment="1" applyProtection="1">
      <alignment horizontal="right" vertical="top"/>
    </xf>
    <xf numFmtId="0" fontId="17" fillId="0" borderId="0" xfId="2" applyFont="1" applyProtection="1">
      <alignment vertical="center"/>
    </xf>
    <xf numFmtId="0" fontId="17" fillId="0" borderId="0" xfId="2" applyFont="1" applyAlignment="1" applyProtection="1">
      <alignment vertical="top" wrapText="1"/>
    </xf>
    <xf numFmtId="0" fontId="11" fillId="0" borderId="19" xfId="2" applyFont="1" applyBorder="1" applyProtection="1">
      <alignment vertical="center"/>
    </xf>
    <xf numFmtId="181" fontId="16" fillId="0" borderId="22" xfId="0" applyNumberFormat="1" applyFont="1" applyBorder="1" applyProtection="1">
      <alignment vertical="center"/>
    </xf>
    <xf numFmtId="49" fontId="16" fillId="0" borderId="0" xfId="0" applyNumberFormat="1" applyFont="1" applyProtection="1">
      <alignment vertical="center"/>
    </xf>
    <xf numFmtId="177" fontId="11" fillId="0" borderId="21" xfId="0" applyNumberFormat="1" applyFont="1" applyBorder="1" applyProtection="1">
      <alignment vertical="center"/>
    </xf>
    <xf numFmtId="0" fontId="20" fillId="0" borderId="18" xfId="0" applyFont="1" applyBorder="1" applyAlignment="1" applyProtection="1">
      <alignment vertical="center" wrapText="1"/>
    </xf>
    <xf numFmtId="0" fontId="11" fillId="0" borderId="50" xfId="2" applyFont="1" applyBorder="1" applyProtection="1">
      <alignment vertical="center"/>
    </xf>
    <xf numFmtId="0" fontId="22" fillId="0" borderId="1" xfId="0" applyFont="1" applyBorder="1" applyProtection="1">
      <alignment vertical="center"/>
    </xf>
    <xf numFmtId="0" fontId="22" fillId="0" borderId="2" xfId="0" applyFont="1" applyBorder="1" applyProtection="1">
      <alignment vertical="center"/>
    </xf>
    <xf numFmtId="0" fontId="22" fillId="0" borderId="17" xfId="0" applyFont="1" applyBorder="1" applyProtection="1">
      <alignment vertical="center"/>
    </xf>
    <xf numFmtId="0" fontId="22" fillId="0" borderId="37" xfId="0" applyFont="1" applyBorder="1" applyProtection="1">
      <alignment vertical="center"/>
    </xf>
    <xf numFmtId="180" fontId="11" fillId="0" borderId="34" xfId="0" applyNumberFormat="1" applyFont="1" applyBorder="1" applyProtection="1">
      <alignment vertical="center"/>
    </xf>
    <xf numFmtId="180" fontId="11" fillId="0" borderId="10" xfId="0" applyNumberFormat="1" applyFont="1" applyBorder="1" applyProtection="1">
      <alignment vertical="center"/>
    </xf>
    <xf numFmtId="180" fontId="11" fillId="0" borderId="14" xfId="0" applyNumberFormat="1" applyFont="1" applyBorder="1" applyProtection="1">
      <alignment vertical="center"/>
    </xf>
    <xf numFmtId="178" fontId="11" fillId="0" borderId="18" xfId="0" applyNumberFormat="1" applyFont="1" applyBorder="1" applyProtection="1">
      <alignment vertical="center"/>
    </xf>
    <xf numFmtId="182" fontId="11" fillId="0" borderId="18" xfId="0" applyNumberFormat="1" applyFont="1" applyBorder="1" applyProtection="1">
      <alignment vertical="center"/>
    </xf>
    <xf numFmtId="182" fontId="11" fillId="0" borderId="18" xfId="0" applyNumberFormat="1" applyFont="1" applyBorder="1" applyAlignment="1" applyProtection="1">
      <alignment vertical="top"/>
    </xf>
    <xf numFmtId="178" fontId="11" fillId="0" borderId="18" xfId="0" applyNumberFormat="1" applyFont="1" applyBorder="1" applyAlignment="1" applyProtection="1">
      <alignment vertical="top"/>
    </xf>
    <xf numFmtId="0" fontId="11" fillId="0" borderId="18" xfId="0" applyFont="1" applyBorder="1" applyAlignment="1" applyProtection="1">
      <alignment vertical="top"/>
    </xf>
    <xf numFmtId="178" fontId="11" fillId="0" borderId="0" xfId="0" applyNumberFormat="1" applyFont="1" applyAlignment="1" applyProtection="1">
      <alignment vertical="top"/>
    </xf>
    <xf numFmtId="182" fontId="11"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38" fontId="22" fillId="2" borderId="3" xfId="22" applyNumberFormat="1" applyFont="1" applyFill="1" applyBorder="1" applyAlignment="1" applyProtection="1">
      <alignment horizontal="right" vertical="center"/>
      <protection locked="0"/>
    </xf>
    <xf numFmtId="38" fontId="22" fillId="2" borderId="8" xfId="22" applyNumberFormat="1" applyFont="1" applyFill="1" applyBorder="1" applyAlignment="1" applyProtection="1">
      <alignment horizontal="right" vertical="center"/>
      <protection locked="0"/>
    </xf>
    <xf numFmtId="38" fontId="22" fillId="2" borderId="12" xfId="22" applyNumberFormat="1" applyFont="1" applyFill="1" applyBorder="1" applyAlignment="1" applyProtection="1">
      <alignment horizontal="right" vertical="center"/>
      <protection locked="0"/>
    </xf>
  </cellXfs>
  <cellStyles count="23">
    <cellStyle name="ハイパーリンク 2" xfId="15" xr:uid="{00000000-0005-0000-0000-000001000000}"/>
    <cellStyle name="桁区切り" xfId="22" builtinId="6"/>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xfId="18" builtinId="7"/>
    <cellStyle name="通貨 2" xfId="9" xr:uid="{00000000-0005-0000-0000-000008000000}"/>
    <cellStyle name="通貨 2 2" xfId="19" xr:uid="{B11B2037-B2A5-44F3-8009-4A6C8145C03F}"/>
    <cellStyle name="通貨 2 2 2" xfId="21" xr:uid="{70B75677-7D7A-428C-8974-4A57373FCFD1}"/>
    <cellStyle name="通貨 3" xfId="20" xr:uid="{210439A0-C5FD-446C-ADB2-849F0F82B0D5}"/>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4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39"/>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5" style="120" hidden="1" customWidth="1"/>
    <col min="2" max="3" width="1.625" style="120" customWidth="1"/>
    <col min="4" max="4" width="5.625" style="120" customWidth="1"/>
    <col min="5" max="5" width="5.125" style="120" customWidth="1"/>
    <col min="6" max="6" width="4.125" style="120" customWidth="1"/>
    <col min="7" max="7" width="4.5" style="120" customWidth="1"/>
    <col min="8" max="8" width="7.75" style="120" customWidth="1"/>
    <col min="9" max="9" width="1.625" style="120" customWidth="1"/>
    <col min="10" max="10" width="8.625" style="120" customWidth="1"/>
    <col min="11" max="11" width="4.625" style="120" customWidth="1"/>
    <col min="12" max="12" width="3" style="120" customWidth="1"/>
    <col min="13" max="13" width="6.375" style="120" customWidth="1"/>
    <col min="14" max="14" width="7.125" style="120" customWidth="1"/>
    <col min="15" max="15" width="12.125" style="120" customWidth="1"/>
    <col min="16" max="16" width="6.875" style="120" customWidth="1"/>
    <col min="17" max="17" width="16.375" style="120" customWidth="1"/>
    <col min="18" max="18" width="6.875" style="120" customWidth="1"/>
    <col min="19" max="19" width="15.5" style="120" customWidth="1"/>
    <col min="20" max="20" width="7.25" style="120" customWidth="1"/>
    <col min="21" max="21" width="4.25" style="120" customWidth="1"/>
    <col min="22" max="22" width="5.5" style="120" customWidth="1"/>
    <col min="23" max="24" width="4.25" style="120" customWidth="1"/>
    <col min="25" max="25" width="4.5" style="120" customWidth="1"/>
    <col min="26" max="26" width="2.625" style="120" customWidth="1"/>
    <col min="27" max="27" width="3.625" style="120" customWidth="1"/>
    <col min="28" max="16384" width="9" style="120"/>
  </cols>
  <sheetData>
    <row r="1" spans="1:27" ht="30" customHeight="1" x14ac:dyDescent="0.15">
      <c r="A1" s="465" t="s">
        <v>195</v>
      </c>
      <c r="B1" s="115"/>
      <c r="C1" s="116" t="s">
        <v>147</v>
      </c>
      <c r="D1" s="117"/>
      <c r="E1" s="117"/>
      <c r="F1" s="117"/>
      <c r="G1" s="117"/>
      <c r="H1" s="117"/>
      <c r="I1" s="117"/>
      <c r="J1" s="117"/>
      <c r="K1" s="117"/>
      <c r="L1" s="117"/>
      <c r="M1" s="117"/>
      <c r="N1" s="117"/>
      <c r="O1" s="117"/>
      <c r="P1" s="117"/>
      <c r="Q1" s="117"/>
      <c r="R1" s="117"/>
      <c r="S1" s="117"/>
      <c r="T1" s="117"/>
      <c r="U1" s="117"/>
      <c r="V1" s="117"/>
      <c r="W1" s="464" t="s">
        <v>218</v>
      </c>
      <c r="X1" s="118"/>
      <c r="Y1" s="118"/>
      <c r="Z1" s="118"/>
      <c r="AA1" s="119"/>
    </row>
    <row r="2" spans="1:27" ht="15.75" hidden="1" customHeight="1" x14ac:dyDescent="0.15">
      <c r="A2" s="465" t="s">
        <v>12</v>
      </c>
      <c r="B2" s="115"/>
      <c r="C2" s="121"/>
      <c r="D2" s="121"/>
      <c r="AA2" s="119"/>
    </row>
    <row r="3" spans="1:27" ht="38.25" customHeight="1" x14ac:dyDescent="0.15">
      <c r="A3" s="466" t="s">
        <v>219</v>
      </c>
      <c r="B3" s="122"/>
      <c r="C3" s="123" t="s">
        <v>203</v>
      </c>
      <c r="D3" s="123"/>
      <c r="E3" s="123"/>
      <c r="F3" s="123"/>
      <c r="G3" s="123"/>
      <c r="H3" s="123"/>
      <c r="I3" s="123"/>
      <c r="J3" s="123"/>
      <c r="K3" s="123"/>
      <c r="L3" s="123"/>
      <c r="M3" s="123"/>
      <c r="N3" s="123"/>
      <c r="O3" s="123"/>
      <c r="P3" s="123"/>
      <c r="Q3" s="123"/>
      <c r="R3" s="123"/>
      <c r="S3" s="123"/>
      <c r="T3" s="123"/>
      <c r="U3" s="123"/>
      <c r="V3" s="123"/>
      <c r="W3" s="123"/>
      <c r="X3" s="123"/>
      <c r="Y3" s="123"/>
      <c r="AA3" s="119"/>
    </row>
    <row r="4" spans="1:27" ht="5.25" customHeight="1" x14ac:dyDescent="0.15">
      <c r="A4" s="122"/>
      <c r="B4" s="122"/>
      <c r="C4" s="124"/>
      <c r="D4" s="125"/>
      <c r="E4" s="125"/>
      <c r="F4" s="125"/>
      <c r="G4" s="125"/>
      <c r="H4" s="125"/>
      <c r="I4" s="125"/>
      <c r="J4" s="125"/>
      <c r="K4" s="125"/>
      <c r="L4" s="125"/>
      <c r="M4" s="125"/>
      <c r="N4" s="125"/>
      <c r="O4" s="125"/>
      <c r="P4" s="125"/>
      <c r="Q4" s="125"/>
      <c r="R4" s="125"/>
      <c r="S4" s="125"/>
      <c r="T4" s="125"/>
      <c r="U4" s="125"/>
      <c r="V4" s="125"/>
      <c r="W4" s="125"/>
      <c r="X4" s="125"/>
      <c r="Y4" s="125"/>
      <c r="Z4" s="126"/>
    </row>
    <row r="5" spans="1:27" ht="15" customHeight="1" x14ac:dyDescent="0.15">
      <c r="A5" s="122"/>
      <c r="B5" s="122"/>
      <c r="C5" s="127" t="s">
        <v>196</v>
      </c>
      <c r="D5" s="128"/>
      <c r="E5" s="128"/>
      <c r="F5" s="128"/>
      <c r="G5" s="128"/>
      <c r="H5" s="128"/>
      <c r="I5" s="128"/>
      <c r="J5" s="128"/>
      <c r="K5" s="128"/>
      <c r="L5" s="128"/>
      <c r="M5" s="128"/>
      <c r="N5" s="128"/>
      <c r="O5" s="128"/>
      <c r="P5" s="128"/>
      <c r="Q5" s="128"/>
      <c r="R5" s="128"/>
      <c r="S5" s="128"/>
      <c r="T5" s="128"/>
      <c r="U5" s="128"/>
      <c r="V5" s="128"/>
      <c r="W5" s="128"/>
      <c r="X5" s="128"/>
      <c r="Y5" s="128"/>
      <c r="Z5" s="129"/>
    </row>
    <row r="6" spans="1:27" ht="15" customHeight="1" x14ac:dyDescent="0.15">
      <c r="A6" s="122"/>
      <c r="B6" s="122"/>
      <c r="C6" s="127" t="s">
        <v>3</v>
      </c>
      <c r="D6" s="128"/>
      <c r="E6" s="128"/>
      <c r="F6" s="128"/>
      <c r="G6" s="128"/>
      <c r="H6" s="128"/>
      <c r="I6" s="128"/>
      <c r="J6" s="128"/>
      <c r="K6" s="128"/>
      <c r="L6" s="128"/>
      <c r="M6" s="128"/>
      <c r="N6" s="128"/>
      <c r="O6" s="128"/>
      <c r="P6" s="128"/>
      <c r="Q6" s="128"/>
      <c r="R6" s="128"/>
      <c r="S6" s="128"/>
      <c r="T6" s="128"/>
      <c r="U6" s="128"/>
      <c r="V6" s="128"/>
      <c r="W6" s="128"/>
      <c r="X6" s="128"/>
      <c r="Y6" s="128"/>
      <c r="Z6" s="129"/>
    </row>
    <row r="7" spans="1:27" ht="15" customHeight="1" x14ac:dyDescent="0.15">
      <c r="A7" s="122"/>
      <c r="B7" s="122"/>
      <c r="C7" s="127" t="s">
        <v>4</v>
      </c>
      <c r="D7" s="128"/>
      <c r="E7" s="128"/>
      <c r="F7" s="128"/>
      <c r="G7" s="128"/>
      <c r="H7" s="128"/>
      <c r="I7" s="128"/>
      <c r="J7" s="128"/>
      <c r="K7" s="128"/>
      <c r="L7" s="128"/>
      <c r="M7" s="128"/>
      <c r="N7" s="128"/>
      <c r="O7" s="128"/>
      <c r="P7" s="128"/>
      <c r="Q7" s="128"/>
      <c r="R7" s="128"/>
      <c r="S7" s="128"/>
      <c r="T7" s="128"/>
      <c r="U7" s="128"/>
      <c r="V7" s="128"/>
      <c r="W7" s="128"/>
      <c r="X7" s="128"/>
      <c r="Y7" s="128"/>
      <c r="Z7" s="129"/>
    </row>
    <row r="8" spans="1:27" ht="13.5" hidden="1" x14ac:dyDescent="0.15">
      <c r="A8" s="122"/>
      <c r="B8" s="122"/>
      <c r="C8" s="127"/>
      <c r="D8" s="128"/>
      <c r="E8" s="128"/>
      <c r="F8" s="128"/>
      <c r="G8" s="128"/>
      <c r="H8" s="128"/>
      <c r="I8" s="128"/>
      <c r="J8" s="128"/>
      <c r="K8" s="128"/>
      <c r="L8" s="128"/>
      <c r="M8" s="128"/>
      <c r="N8" s="128"/>
      <c r="O8" s="128"/>
      <c r="P8" s="128"/>
      <c r="Q8" s="128"/>
      <c r="R8" s="128"/>
      <c r="S8" s="128"/>
      <c r="T8" s="128"/>
      <c r="U8" s="128"/>
      <c r="V8" s="128"/>
      <c r="W8" s="128"/>
      <c r="X8" s="128"/>
      <c r="Y8" s="128"/>
      <c r="Z8" s="129"/>
    </row>
    <row r="9" spans="1:27" ht="5.25" customHeight="1" x14ac:dyDescent="0.15">
      <c r="A9" s="122"/>
      <c r="B9" s="122"/>
      <c r="C9" s="130"/>
      <c r="D9" s="131"/>
      <c r="E9" s="131"/>
      <c r="F9" s="131"/>
      <c r="G9" s="131"/>
      <c r="H9" s="131"/>
      <c r="I9" s="131"/>
      <c r="J9" s="131"/>
      <c r="K9" s="131"/>
      <c r="L9" s="131"/>
      <c r="M9" s="131"/>
      <c r="N9" s="131"/>
      <c r="O9" s="131"/>
      <c r="P9" s="131"/>
      <c r="Q9" s="131"/>
      <c r="R9" s="131"/>
      <c r="S9" s="131"/>
      <c r="T9" s="131"/>
      <c r="U9" s="131"/>
      <c r="V9" s="131"/>
      <c r="W9" s="131"/>
      <c r="X9" s="131"/>
      <c r="Y9" s="131"/>
      <c r="Z9" s="132"/>
    </row>
    <row r="10" spans="1:27" ht="30" customHeight="1" x14ac:dyDescent="0.15">
      <c r="A10" s="122"/>
      <c r="B10" s="122"/>
    </row>
    <row r="11" spans="1:27" ht="15.75" hidden="1" customHeight="1" x14ac:dyDescent="0.15">
      <c r="A11" s="122"/>
      <c r="B11" s="122"/>
    </row>
    <row r="12" spans="1:27" ht="15.75" hidden="1" customHeight="1" x14ac:dyDescent="0.15">
      <c r="A12" s="122"/>
      <c r="B12" s="122"/>
    </row>
    <row r="13" spans="1:27" ht="20.100000000000001" customHeight="1" x14ac:dyDescent="0.15">
      <c r="A13" s="122"/>
      <c r="B13" s="122"/>
      <c r="C13" s="133" t="s">
        <v>92</v>
      </c>
      <c r="D13" s="134"/>
      <c r="E13" s="134"/>
      <c r="F13" s="134"/>
      <c r="G13" s="134"/>
      <c r="H13" s="135"/>
    </row>
    <row r="14" spans="1:27" ht="15" customHeight="1" x14ac:dyDescent="0.15">
      <c r="A14" s="122"/>
      <c r="B14" s="122"/>
      <c r="C14" s="136"/>
      <c r="D14" s="137"/>
      <c r="E14" s="137"/>
      <c r="F14" s="137"/>
      <c r="G14" s="137"/>
      <c r="H14" s="137"/>
      <c r="I14" s="138"/>
      <c r="J14" s="138"/>
      <c r="K14" s="138"/>
      <c r="L14" s="138"/>
      <c r="M14" s="138"/>
      <c r="N14" s="138"/>
      <c r="O14" s="138"/>
      <c r="P14" s="138"/>
      <c r="Q14" s="138"/>
      <c r="R14" s="138"/>
      <c r="S14" s="138"/>
      <c r="T14" s="138"/>
      <c r="U14" s="138"/>
      <c r="V14" s="138"/>
      <c r="W14" s="138"/>
      <c r="X14" s="138"/>
      <c r="Y14" s="138"/>
      <c r="Z14" s="139"/>
    </row>
    <row r="15" spans="1:27" ht="15.75" hidden="1" customHeight="1" x14ac:dyDescent="0.15">
      <c r="A15" s="122"/>
      <c r="B15" s="122"/>
      <c r="C15" s="140"/>
      <c r="D15" s="141"/>
      <c r="E15" s="142"/>
      <c r="F15" s="142"/>
      <c r="G15" s="142"/>
      <c r="H15" s="142"/>
      <c r="I15" s="143"/>
      <c r="J15" s="144"/>
      <c r="K15" s="144"/>
      <c r="L15" s="144"/>
      <c r="M15" s="144"/>
      <c r="N15" s="144"/>
      <c r="O15" s="144"/>
      <c r="P15" s="144"/>
      <c r="Q15" s="144"/>
      <c r="R15" s="144"/>
      <c r="S15" s="144"/>
      <c r="T15" s="144"/>
      <c r="U15" s="144"/>
      <c r="V15" s="144"/>
      <c r="W15" s="144"/>
      <c r="X15" s="144"/>
      <c r="Y15" s="144"/>
      <c r="Z15" s="145"/>
    </row>
    <row r="16" spans="1:27" ht="15.75" hidden="1" customHeight="1" x14ac:dyDescent="0.15">
      <c r="A16" s="122"/>
      <c r="B16" s="122"/>
      <c r="C16" s="140"/>
      <c r="D16" s="141"/>
      <c r="E16" s="146"/>
      <c r="F16" s="146"/>
      <c r="G16" s="146"/>
      <c r="H16" s="146"/>
      <c r="I16" s="143"/>
      <c r="J16" s="147"/>
      <c r="K16" s="147"/>
      <c r="L16" s="147"/>
      <c r="M16" s="147"/>
      <c r="N16" s="147"/>
      <c r="O16" s="147"/>
      <c r="P16" s="147"/>
      <c r="Q16" s="147"/>
      <c r="R16" s="147"/>
      <c r="S16" s="147"/>
      <c r="T16" s="147"/>
      <c r="U16" s="147"/>
      <c r="V16" s="147"/>
      <c r="W16" s="147"/>
      <c r="X16" s="147"/>
      <c r="Y16" s="147"/>
      <c r="Z16" s="145"/>
    </row>
    <row r="17" spans="1:26" ht="15.75" hidden="1" customHeight="1" x14ac:dyDescent="0.15">
      <c r="A17" s="122"/>
      <c r="B17" s="122"/>
      <c r="C17" s="140"/>
      <c r="D17" s="141"/>
      <c r="E17" s="146"/>
      <c r="F17" s="146"/>
      <c r="G17" s="146"/>
      <c r="H17" s="146"/>
      <c r="I17" s="143"/>
      <c r="J17" s="147"/>
      <c r="K17" s="147"/>
      <c r="L17" s="147"/>
      <c r="M17" s="147"/>
      <c r="N17" s="147"/>
      <c r="O17" s="147"/>
      <c r="P17" s="147"/>
      <c r="Q17" s="147"/>
      <c r="R17" s="147"/>
      <c r="S17" s="147"/>
      <c r="T17" s="147"/>
      <c r="U17" s="147"/>
      <c r="V17" s="147"/>
      <c r="W17" s="147"/>
      <c r="X17" s="147"/>
      <c r="Y17" s="147"/>
      <c r="Z17" s="145"/>
    </row>
    <row r="18" spans="1:26" ht="15.75" hidden="1" customHeight="1" x14ac:dyDescent="0.15">
      <c r="A18" s="122"/>
      <c r="B18" s="122"/>
      <c r="C18" s="140"/>
      <c r="D18" s="141"/>
      <c r="E18" s="146"/>
      <c r="F18" s="146"/>
      <c r="G18" s="146"/>
      <c r="H18" s="146"/>
      <c r="I18" s="143"/>
      <c r="J18" s="147"/>
      <c r="K18" s="147"/>
      <c r="L18" s="147"/>
      <c r="M18" s="147"/>
      <c r="N18" s="147"/>
      <c r="O18" s="147"/>
      <c r="P18" s="147"/>
      <c r="Q18" s="147"/>
      <c r="R18" s="147"/>
      <c r="S18" s="147"/>
      <c r="T18" s="147"/>
      <c r="U18" s="147"/>
      <c r="V18" s="147"/>
      <c r="W18" s="147"/>
      <c r="X18" s="147"/>
      <c r="Y18" s="147"/>
      <c r="Z18" s="145"/>
    </row>
    <row r="19" spans="1:26" ht="15.75" hidden="1" customHeight="1" x14ac:dyDescent="0.15">
      <c r="A19" s="122"/>
      <c r="B19" s="122"/>
      <c r="C19" s="140"/>
      <c r="D19" s="141"/>
      <c r="E19" s="146"/>
      <c r="F19" s="146"/>
      <c r="G19" s="146"/>
      <c r="H19" s="146"/>
      <c r="I19" s="143"/>
      <c r="J19" s="147"/>
      <c r="K19" s="147"/>
      <c r="L19" s="147"/>
      <c r="M19" s="147"/>
      <c r="N19" s="147"/>
      <c r="O19" s="147"/>
      <c r="P19" s="147"/>
      <c r="Q19" s="147"/>
      <c r="R19" s="147"/>
      <c r="S19" s="147"/>
      <c r="T19" s="147"/>
      <c r="U19" s="147"/>
      <c r="V19" s="147"/>
      <c r="W19" s="147"/>
      <c r="X19" s="147"/>
      <c r="Y19" s="147"/>
      <c r="Z19" s="145"/>
    </row>
    <row r="20" spans="1:26" ht="20.100000000000001" customHeight="1" x14ac:dyDescent="0.15">
      <c r="A20" s="122">
        <f>IFERROR(IF(TRIM($I20)="",1001,0),3)</f>
        <v>1001</v>
      </c>
      <c r="B20" s="122"/>
      <c r="C20" s="140"/>
      <c r="D20" s="141">
        <v>1</v>
      </c>
      <c r="E20" s="120" t="s">
        <v>63</v>
      </c>
      <c r="I20" s="59"/>
      <c r="J20" s="60"/>
      <c r="K20" s="60"/>
      <c r="L20" s="60"/>
      <c r="M20" s="60"/>
      <c r="N20" s="146"/>
      <c r="O20" s="146"/>
      <c r="P20" s="146"/>
      <c r="Q20" s="146"/>
      <c r="R20" s="146"/>
      <c r="S20" s="146"/>
      <c r="T20" s="146"/>
      <c r="U20" s="146"/>
      <c r="V20" s="146"/>
      <c r="W20" s="146"/>
      <c r="X20" s="146"/>
      <c r="Y20" s="146"/>
      <c r="Z20" s="145"/>
    </row>
    <row r="21" spans="1:26" ht="20.100000000000001" customHeight="1" x14ac:dyDescent="0.15">
      <c r="A21" s="122"/>
      <c r="B21" s="122"/>
      <c r="C21" s="140"/>
      <c r="D21" s="141"/>
      <c r="E21" s="146"/>
      <c r="F21" s="146"/>
      <c r="G21" s="146"/>
      <c r="H21" s="146"/>
      <c r="I21" s="143"/>
      <c r="J21" s="148" t="s">
        <v>133</v>
      </c>
      <c r="K21" s="147"/>
      <c r="L21" s="147"/>
      <c r="M21" s="147"/>
      <c r="N21" s="147"/>
      <c r="O21" s="147"/>
      <c r="P21" s="147"/>
      <c r="Q21" s="147"/>
      <c r="R21" s="147"/>
      <c r="S21" s="147"/>
      <c r="T21" s="147"/>
      <c r="U21" s="147"/>
      <c r="V21" s="147"/>
      <c r="W21" s="147"/>
      <c r="X21" s="147"/>
      <c r="Y21" s="147"/>
      <c r="Z21" s="145"/>
    </row>
    <row r="22" spans="1:26" ht="20.100000000000001" customHeight="1" x14ac:dyDescent="0.15">
      <c r="A22" s="122">
        <f>IFERROR(IF(AND(TRIM($I22)&lt;&gt;"", OR(ISERROR(FIND("@"&amp;LEFT($I22,3)&amp;"@", 都道府県3))=FALSE, ISERROR(FIND("@"&amp;LEFT($I22,4)&amp;"@",都道府県4))=FALSE))=FALSE,1001,0),3)</f>
        <v>1001</v>
      </c>
      <c r="B22" s="122"/>
      <c r="C22" s="140"/>
      <c r="D22" s="141">
        <v>2</v>
      </c>
      <c r="E22" s="120" t="s">
        <v>64</v>
      </c>
      <c r="I22" s="61"/>
      <c r="J22" s="61"/>
      <c r="K22" s="61"/>
      <c r="L22" s="61"/>
      <c r="M22" s="61"/>
      <c r="N22" s="61"/>
      <c r="O22" s="61"/>
      <c r="P22" s="61"/>
      <c r="Q22" s="62"/>
      <c r="R22" s="61"/>
      <c r="S22" s="61"/>
      <c r="T22" s="61"/>
      <c r="U22" s="61"/>
      <c r="V22" s="61"/>
      <c r="W22" s="61"/>
      <c r="X22" s="61"/>
      <c r="Y22" s="61"/>
      <c r="Z22" s="145"/>
    </row>
    <row r="23" spans="1:26" ht="20.100000000000001" customHeight="1" x14ac:dyDescent="0.15">
      <c r="A23" s="122"/>
      <c r="B23" s="122"/>
      <c r="C23" s="140"/>
      <c r="D23" s="141"/>
      <c r="E23" s="146"/>
      <c r="F23" s="146"/>
      <c r="G23" s="146"/>
      <c r="H23" s="146"/>
      <c r="I23" s="143"/>
      <c r="J23" s="148" t="s">
        <v>65</v>
      </c>
      <c r="K23" s="147"/>
      <c r="L23" s="147"/>
      <c r="M23" s="147"/>
      <c r="N23" s="147"/>
      <c r="O23" s="147"/>
      <c r="P23" s="147"/>
      <c r="Q23" s="147"/>
      <c r="R23" s="147"/>
      <c r="S23" s="147"/>
      <c r="T23" s="147"/>
      <c r="U23" s="147"/>
      <c r="V23" s="147"/>
      <c r="W23" s="147"/>
      <c r="X23" s="147"/>
      <c r="Y23" s="147"/>
      <c r="Z23" s="145"/>
    </row>
    <row r="24" spans="1:26" ht="20.100000000000001" customHeight="1" x14ac:dyDescent="0.15">
      <c r="A24" s="122">
        <f>IFERROR(IF(TRIM($I24)="",1001,0),3)</f>
        <v>1001</v>
      </c>
      <c r="B24" s="122"/>
      <c r="C24" s="140"/>
      <c r="D24" s="141">
        <v>3</v>
      </c>
      <c r="E24" s="120" t="s">
        <v>93</v>
      </c>
      <c r="I24" s="38"/>
      <c r="J24" s="38"/>
      <c r="K24" s="38"/>
      <c r="L24" s="38"/>
      <c r="M24" s="38"/>
      <c r="N24" s="38"/>
      <c r="O24" s="38"/>
      <c r="P24" s="38"/>
      <c r="Q24" s="63"/>
      <c r="R24" s="38"/>
      <c r="S24" s="38"/>
      <c r="T24" s="38"/>
      <c r="U24" s="38"/>
      <c r="V24" s="38"/>
      <c r="W24" s="38"/>
      <c r="X24" s="38"/>
      <c r="Y24" s="38"/>
      <c r="Z24" s="145"/>
    </row>
    <row r="25" spans="1:26" ht="20.100000000000001" customHeight="1" x14ac:dyDescent="0.15">
      <c r="A25" s="122"/>
      <c r="B25" s="122"/>
      <c r="C25" s="149"/>
      <c r="D25" s="146"/>
      <c r="E25" s="146"/>
      <c r="F25" s="146"/>
      <c r="G25" s="146"/>
      <c r="H25" s="146"/>
      <c r="I25" s="143"/>
      <c r="J25" s="148" t="s">
        <v>110</v>
      </c>
      <c r="K25" s="147"/>
      <c r="L25" s="147"/>
      <c r="M25" s="147"/>
      <c r="N25" s="147"/>
      <c r="O25" s="147"/>
      <c r="P25" s="147"/>
      <c r="Q25" s="147"/>
      <c r="R25" s="147"/>
      <c r="S25" s="147"/>
      <c r="T25" s="147"/>
      <c r="U25" s="147"/>
      <c r="V25" s="147"/>
      <c r="W25" s="147"/>
      <c r="X25" s="147"/>
      <c r="Y25" s="147"/>
      <c r="Z25" s="145"/>
    </row>
    <row r="26" spans="1:26" ht="20.100000000000001" customHeight="1" x14ac:dyDescent="0.15">
      <c r="A26" s="122">
        <f>IFERROR(IF(TRIM($I26)="",1001,0),3)</f>
        <v>1001</v>
      </c>
      <c r="B26" s="122"/>
      <c r="C26" s="140"/>
      <c r="D26" s="141">
        <v>4</v>
      </c>
      <c r="E26" s="120" t="s">
        <v>66</v>
      </c>
      <c r="I26" s="38"/>
      <c r="J26" s="38"/>
      <c r="K26" s="38"/>
      <c r="L26" s="38"/>
      <c r="M26" s="38"/>
      <c r="N26" s="38"/>
      <c r="O26" s="38"/>
      <c r="P26" s="38"/>
      <c r="Q26" s="63"/>
      <c r="R26" s="38"/>
      <c r="S26" s="38"/>
      <c r="T26" s="38"/>
      <c r="U26" s="38"/>
      <c r="V26" s="38"/>
      <c r="W26" s="38"/>
      <c r="X26" s="38"/>
      <c r="Y26" s="38"/>
      <c r="Z26" s="145"/>
    </row>
    <row r="27" spans="1:26" ht="20.100000000000001" customHeight="1" x14ac:dyDescent="0.15">
      <c r="A27" s="122"/>
      <c r="B27" s="122"/>
      <c r="C27" s="149"/>
      <c r="D27" s="146"/>
      <c r="E27" s="146"/>
      <c r="F27" s="146"/>
      <c r="G27" s="146"/>
      <c r="H27" s="146"/>
      <c r="I27" s="143"/>
      <c r="J27" s="148" t="s">
        <v>111</v>
      </c>
      <c r="K27" s="147"/>
      <c r="L27" s="147"/>
      <c r="M27" s="147"/>
      <c r="N27" s="147"/>
      <c r="O27" s="147"/>
      <c r="P27" s="147"/>
      <c r="Q27" s="150"/>
      <c r="R27" s="147"/>
      <c r="S27" s="147"/>
      <c r="T27" s="147"/>
      <c r="U27" s="147"/>
      <c r="V27" s="147"/>
      <c r="W27" s="147"/>
      <c r="X27" s="147"/>
      <c r="Y27" s="147"/>
      <c r="Z27" s="151"/>
    </row>
    <row r="28" spans="1:26" ht="20.100000000000001" customHeight="1" x14ac:dyDescent="0.15">
      <c r="A28" s="122">
        <f>IFERROR(IF(TRIM($I28)="",1001,0),3)</f>
        <v>1001</v>
      </c>
      <c r="B28" s="122"/>
      <c r="C28" s="140"/>
      <c r="D28" s="141">
        <v>5</v>
      </c>
      <c r="E28" s="120" t="s">
        <v>67</v>
      </c>
      <c r="I28" s="38"/>
      <c r="J28" s="38"/>
      <c r="K28" s="38"/>
      <c r="L28" s="38"/>
      <c r="M28" s="38"/>
      <c r="N28" s="38"/>
      <c r="O28" s="38"/>
      <c r="P28" s="38"/>
      <c r="Q28" s="38"/>
      <c r="R28" s="38"/>
      <c r="S28" s="38"/>
      <c r="T28" s="38"/>
      <c r="U28" s="38"/>
      <c r="V28" s="38"/>
      <c r="W28" s="38"/>
      <c r="X28" s="38"/>
      <c r="Y28" s="38"/>
      <c r="Z28" s="145"/>
    </row>
    <row r="29" spans="1:26" ht="20.100000000000001" customHeight="1" x14ac:dyDescent="0.15">
      <c r="A29" s="122"/>
      <c r="B29" s="122"/>
      <c r="C29" s="149"/>
      <c r="D29" s="146"/>
      <c r="E29" s="146"/>
      <c r="F29" s="146"/>
      <c r="G29" s="146"/>
      <c r="H29" s="146"/>
      <c r="I29" s="143"/>
      <c r="J29" s="148" t="s">
        <v>100</v>
      </c>
      <c r="K29" s="147"/>
      <c r="L29" s="147"/>
      <c r="M29" s="147"/>
      <c r="N29" s="147"/>
      <c r="O29" s="147"/>
      <c r="P29" s="147"/>
      <c r="Q29" s="147"/>
      <c r="R29" s="147"/>
      <c r="S29" s="147"/>
      <c r="T29" s="147"/>
      <c r="U29" s="147"/>
      <c r="V29" s="147"/>
      <c r="W29" s="147"/>
      <c r="X29" s="147"/>
      <c r="Y29" s="147"/>
      <c r="Z29" s="151"/>
    </row>
    <row r="30" spans="1:26" ht="20.100000000000001" customHeight="1" x14ac:dyDescent="0.15">
      <c r="A30" s="122">
        <f>IFERROR(IF(OR(TRIM($I30)="", NOT(OR(IFERROR(SEARCH(" ",$I30),0)&gt;0, IFERROR(SEARCH("　",$I30),0)&gt;0))),1001,0),3)</f>
        <v>1001</v>
      </c>
      <c r="B30" s="122"/>
      <c r="C30" s="140"/>
      <c r="D30" s="141">
        <v>6</v>
      </c>
      <c r="E30" s="120" t="s">
        <v>94</v>
      </c>
      <c r="I30" s="38"/>
      <c r="J30" s="38"/>
      <c r="K30" s="38"/>
      <c r="L30" s="38"/>
      <c r="M30" s="38"/>
      <c r="N30" s="38"/>
      <c r="O30" s="38"/>
      <c r="P30" s="38"/>
      <c r="Q30" s="38"/>
      <c r="R30" s="38"/>
      <c r="S30" s="38"/>
      <c r="T30" s="38"/>
      <c r="U30" s="38"/>
      <c r="V30" s="38"/>
      <c r="W30" s="38"/>
      <c r="X30" s="38"/>
      <c r="Y30" s="38"/>
      <c r="Z30" s="145"/>
    </row>
    <row r="31" spans="1:26" ht="20.100000000000001" customHeight="1" x14ac:dyDescent="0.15">
      <c r="A31" s="122"/>
      <c r="B31" s="122"/>
      <c r="C31" s="149"/>
      <c r="D31" s="146"/>
      <c r="E31" s="146"/>
      <c r="F31" s="146"/>
      <c r="G31" s="146"/>
      <c r="H31" s="146"/>
      <c r="I31" s="152"/>
      <c r="J31" s="148" t="s">
        <v>68</v>
      </c>
      <c r="K31" s="148"/>
      <c r="L31" s="148"/>
      <c r="M31" s="148"/>
      <c r="N31" s="148"/>
      <c r="O31" s="148"/>
      <c r="P31" s="148"/>
      <c r="Q31" s="148"/>
      <c r="R31" s="148"/>
      <c r="S31" s="148"/>
      <c r="T31" s="148"/>
      <c r="U31" s="148"/>
      <c r="V31" s="148"/>
      <c r="W31" s="148"/>
      <c r="X31" s="148"/>
      <c r="Y31" s="148"/>
      <c r="Z31" s="151"/>
    </row>
    <row r="32" spans="1:26" ht="20.100000000000001" customHeight="1" x14ac:dyDescent="0.15">
      <c r="A32" s="122">
        <f>IFERROR(IF(OR(TRIM($I32)="", NOT(OR(IFERROR(SEARCH(" ",$I32),0)&gt;0, IFERROR(SEARCH("　",$I32),0)&gt;0))),1001,0),3)</f>
        <v>1001</v>
      </c>
      <c r="B32" s="122"/>
      <c r="C32" s="140"/>
      <c r="D32" s="141">
        <v>7</v>
      </c>
      <c r="E32" s="120" t="s">
        <v>69</v>
      </c>
      <c r="I32" s="38"/>
      <c r="J32" s="38"/>
      <c r="K32" s="38"/>
      <c r="L32" s="38"/>
      <c r="M32" s="38"/>
      <c r="N32" s="38"/>
      <c r="O32" s="38"/>
      <c r="P32" s="38"/>
      <c r="Q32" s="38"/>
      <c r="R32" s="38"/>
      <c r="S32" s="38"/>
      <c r="T32" s="38"/>
      <c r="U32" s="38"/>
      <c r="V32" s="38"/>
      <c r="W32" s="38"/>
      <c r="X32" s="38"/>
      <c r="Y32" s="38"/>
      <c r="Z32" s="145"/>
    </row>
    <row r="33" spans="1:27" ht="20.100000000000001" customHeight="1" x14ac:dyDescent="0.15">
      <c r="A33" s="122"/>
      <c r="B33" s="122"/>
      <c r="C33" s="149"/>
      <c r="D33" s="146"/>
      <c r="E33" s="146"/>
      <c r="F33" s="146"/>
      <c r="G33" s="146"/>
      <c r="H33" s="146"/>
      <c r="I33" s="152"/>
      <c r="J33" s="148" t="s">
        <v>70</v>
      </c>
      <c r="K33" s="148"/>
      <c r="L33" s="148"/>
      <c r="M33" s="148"/>
      <c r="N33" s="148"/>
      <c r="O33" s="148"/>
      <c r="P33" s="148"/>
      <c r="Q33" s="148"/>
      <c r="R33" s="148"/>
      <c r="S33" s="148"/>
      <c r="T33" s="148"/>
      <c r="U33" s="148"/>
      <c r="V33" s="148"/>
      <c r="W33" s="148"/>
      <c r="X33" s="148"/>
      <c r="Y33" s="148"/>
      <c r="Z33" s="145"/>
    </row>
    <row r="34" spans="1:27" ht="20.100000000000001" customHeight="1" x14ac:dyDescent="0.15">
      <c r="A34" s="122">
        <f>IFERROR(IF(NOT(AND(TRIM($I34)&lt;&gt;"",ISNUMBER(VALUE(SUBSTITUTE($I34,"-",""))), IFERROR(SEARCH("-",$I34),0)&gt;0)),1001,0),3)</f>
        <v>1001</v>
      </c>
      <c r="B34" s="122"/>
      <c r="C34" s="140"/>
      <c r="D34" s="141">
        <v>8</v>
      </c>
      <c r="E34" s="120" t="s">
        <v>71</v>
      </c>
      <c r="I34" s="38"/>
      <c r="J34" s="38"/>
      <c r="K34" s="38"/>
      <c r="L34" s="38"/>
      <c r="M34" s="38"/>
      <c r="O34" s="153" t="s">
        <v>72</v>
      </c>
      <c r="P34" s="1"/>
      <c r="Q34" s="120" t="s">
        <v>73</v>
      </c>
      <c r="Y34" s="147"/>
      <c r="Z34" s="145"/>
    </row>
    <row r="35" spans="1:27" ht="20.100000000000001" customHeight="1" x14ac:dyDescent="0.15">
      <c r="A35" s="122"/>
      <c r="B35" s="122"/>
      <c r="C35" s="149"/>
      <c r="D35" s="146"/>
      <c r="E35" s="146"/>
      <c r="F35" s="146"/>
      <c r="G35" s="146"/>
      <c r="H35" s="146"/>
      <c r="I35" s="143"/>
      <c r="J35" s="148" t="s">
        <v>74</v>
      </c>
      <c r="K35" s="147"/>
      <c r="L35" s="147"/>
      <c r="M35" s="147"/>
      <c r="N35" s="147"/>
      <c r="O35" s="147"/>
      <c r="P35" s="147"/>
      <c r="Q35" s="147"/>
      <c r="R35" s="147"/>
      <c r="S35" s="147"/>
      <c r="T35" s="147"/>
      <c r="U35" s="147"/>
      <c r="V35" s="147"/>
      <c r="W35" s="147"/>
      <c r="X35" s="147"/>
      <c r="Y35" s="147"/>
      <c r="Z35" s="145"/>
    </row>
    <row r="36" spans="1:27" ht="20.100000000000001" customHeight="1" x14ac:dyDescent="0.15">
      <c r="A36" s="122">
        <f>IFERROR(IF(AND(TRIM($I36)&lt;&gt;"", NOT(AND(ISNUMBER(VALUE(SUBSTITUTE($I36,"-",""))), IFERROR(SEARCH("-",$I36),0)&gt;0))),1001,0),3)</f>
        <v>0</v>
      </c>
      <c r="B36" s="122"/>
      <c r="C36" s="140"/>
      <c r="D36" s="141">
        <v>9</v>
      </c>
      <c r="E36" s="120" t="s">
        <v>75</v>
      </c>
      <c r="I36" s="38"/>
      <c r="J36" s="38"/>
      <c r="K36" s="38"/>
      <c r="L36" s="38"/>
      <c r="M36" s="38"/>
      <c r="N36" s="147"/>
      <c r="O36" s="147"/>
      <c r="P36" s="147"/>
      <c r="Q36" s="147"/>
      <c r="R36" s="147"/>
      <c r="S36" s="147"/>
      <c r="T36" s="147"/>
      <c r="U36" s="147"/>
      <c r="V36" s="147"/>
      <c r="W36" s="147"/>
      <c r="X36" s="147"/>
      <c r="Y36" s="147"/>
      <c r="Z36" s="145"/>
    </row>
    <row r="37" spans="1:27" ht="20.100000000000001" customHeight="1" x14ac:dyDescent="0.15">
      <c r="A37" s="122"/>
      <c r="B37" s="122"/>
      <c r="C37" s="149"/>
      <c r="D37" s="146"/>
      <c r="E37" s="146"/>
      <c r="F37" s="146"/>
      <c r="G37" s="146"/>
      <c r="H37" s="146"/>
      <c r="I37" s="143"/>
      <c r="J37" s="148" t="s">
        <v>74</v>
      </c>
      <c r="K37" s="147"/>
      <c r="L37" s="147"/>
      <c r="M37" s="147"/>
      <c r="N37" s="147"/>
      <c r="O37" s="147"/>
      <c r="P37" s="147"/>
      <c r="Q37" s="147"/>
      <c r="R37" s="147"/>
      <c r="S37" s="147"/>
      <c r="T37" s="147"/>
      <c r="U37" s="147"/>
      <c r="V37" s="147"/>
      <c r="W37" s="147"/>
      <c r="X37" s="147"/>
      <c r="Y37" s="147"/>
      <c r="Z37" s="145"/>
    </row>
    <row r="38" spans="1:27" ht="20.100000000000001" customHeight="1" x14ac:dyDescent="0.15">
      <c r="A38" s="122">
        <f>IFERROR(IF(NOT(IFERROR(SEARCH("@",$I38),0)&gt;0),1001,0),3)</f>
        <v>1001</v>
      </c>
      <c r="B38" s="122"/>
      <c r="C38" s="149"/>
      <c r="D38" s="141">
        <v>10</v>
      </c>
      <c r="E38" s="120" t="s">
        <v>76</v>
      </c>
      <c r="I38" s="38"/>
      <c r="J38" s="38"/>
      <c r="K38" s="38"/>
      <c r="L38" s="38"/>
      <c r="M38" s="38"/>
      <c r="N38" s="38"/>
      <c r="O38" s="38"/>
      <c r="P38" s="38"/>
      <c r="Q38" s="39"/>
      <c r="R38" s="38"/>
      <c r="S38" s="38"/>
      <c r="T38" s="38"/>
      <c r="U38" s="38"/>
      <c r="V38" s="38"/>
      <c r="W38" s="38"/>
      <c r="X38" s="38"/>
      <c r="Y38" s="38"/>
      <c r="Z38" s="145"/>
    </row>
    <row r="39" spans="1:27" ht="20.100000000000001" customHeight="1" x14ac:dyDescent="0.15">
      <c r="A39" s="122"/>
      <c r="B39" s="122"/>
      <c r="C39" s="149"/>
      <c r="D39" s="141"/>
      <c r="I39" s="143"/>
      <c r="J39" s="154" t="s">
        <v>131</v>
      </c>
      <c r="K39" s="155"/>
      <c r="L39" s="148"/>
      <c r="M39" s="148"/>
      <c r="N39" s="148"/>
      <c r="O39" s="148"/>
      <c r="P39" s="148"/>
      <c r="Q39" s="156"/>
      <c r="R39" s="148"/>
      <c r="S39" s="148"/>
      <c r="T39" s="148"/>
      <c r="U39" s="148"/>
      <c r="V39" s="148"/>
      <c r="W39" s="148"/>
      <c r="X39" s="148"/>
      <c r="Y39" s="148"/>
      <c r="Z39" s="146"/>
      <c r="AA39" s="157"/>
    </row>
    <row r="40" spans="1:27" ht="20.100000000000001" customHeight="1" x14ac:dyDescent="0.15">
      <c r="A40" s="122">
        <f>IFERROR(IF(AND($I40&lt;&gt;"一致する", $I40&lt;&gt;"一致しない"),1001,0),3)</f>
        <v>0</v>
      </c>
      <c r="B40" s="122"/>
      <c r="C40" s="140"/>
      <c r="D40" s="141">
        <v>11</v>
      </c>
      <c r="E40" s="120" t="s">
        <v>77</v>
      </c>
      <c r="I40" s="38" t="s">
        <v>78</v>
      </c>
      <c r="J40" s="38"/>
      <c r="K40" s="38"/>
      <c r="L40" s="38"/>
      <c r="M40" s="38"/>
      <c r="N40" s="146"/>
      <c r="O40" s="146"/>
      <c r="P40" s="146"/>
      <c r="Q40" s="146"/>
      <c r="R40" s="146"/>
      <c r="S40" s="146"/>
      <c r="T40" s="146"/>
      <c r="U40" s="146"/>
      <c r="V40" s="146"/>
      <c r="W40" s="146"/>
      <c r="X40" s="146"/>
      <c r="Y40" s="146"/>
      <c r="Z40" s="145"/>
      <c r="AA40" s="146"/>
    </row>
    <row r="41" spans="1:27" ht="20.100000000000001" customHeight="1" x14ac:dyDescent="0.15">
      <c r="A41" s="122"/>
      <c r="B41" s="122"/>
      <c r="C41" s="149"/>
      <c r="D41" s="146"/>
      <c r="E41" s="146"/>
      <c r="F41" s="146"/>
      <c r="G41" s="146"/>
      <c r="H41" s="146"/>
      <c r="I41" s="152"/>
      <c r="J41" s="158" t="s">
        <v>104</v>
      </c>
      <c r="K41" s="148"/>
      <c r="L41" s="148"/>
      <c r="M41" s="148"/>
      <c r="N41" s="148"/>
      <c r="O41" s="148"/>
      <c r="P41" s="148"/>
      <c r="Q41" s="148"/>
      <c r="R41" s="148"/>
      <c r="S41" s="148"/>
      <c r="T41" s="148"/>
      <c r="U41" s="148"/>
      <c r="V41" s="148"/>
      <c r="W41" s="148"/>
      <c r="X41" s="148"/>
      <c r="Y41" s="148"/>
      <c r="Z41" s="159"/>
      <c r="AA41" s="146"/>
    </row>
    <row r="42" spans="1:27" ht="20.100000000000001" customHeight="1" x14ac:dyDescent="0.15">
      <c r="A42" s="122"/>
      <c r="B42" s="122"/>
      <c r="C42" s="160"/>
      <c r="D42" s="161"/>
      <c r="E42" s="161"/>
      <c r="F42" s="161"/>
      <c r="G42" s="161"/>
      <c r="H42" s="161"/>
      <c r="I42" s="162"/>
      <c r="J42" s="162"/>
      <c r="K42" s="163"/>
      <c r="L42" s="162"/>
      <c r="M42" s="162"/>
      <c r="N42" s="162"/>
      <c r="O42" s="162"/>
      <c r="P42" s="162"/>
      <c r="Q42" s="162"/>
      <c r="R42" s="162"/>
      <c r="S42" s="162"/>
      <c r="T42" s="162"/>
      <c r="U42" s="162"/>
      <c r="V42" s="162"/>
      <c r="W42" s="162"/>
      <c r="X42" s="162"/>
      <c r="Y42" s="162"/>
      <c r="Z42" s="164"/>
    </row>
    <row r="43" spans="1:27" ht="15" customHeight="1" x14ac:dyDescent="0.15">
      <c r="A43" s="122"/>
      <c r="B43" s="122"/>
      <c r="C43" s="146"/>
      <c r="D43" s="146"/>
      <c r="E43" s="146"/>
      <c r="F43" s="146"/>
      <c r="G43" s="146"/>
      <c r="H43" s="146"/>
      <c r="I43" s="165"/>
      <c r="J43" s="166"/>
      <c r="K43" s="166"/>
      <c r="L43" s="166"/>
      <c r="M43" s="166"/>
      <c r="N43" s="166"/>
      <c r="O43" s="166"/>
      <c r="P43" s="166"/>
      <c r="Q43" s="166"/>
      <c r="R43" s="166"/>
      <c r="S43" s="166"/>
      <c r="T43" s="166"/>
      <c r="U43" s="166"/>
      <c r="V43" s="166"/>
      <c r="W43" s="166"/>
      <c r="X43" s="166"/>
      <c r="Y43" s="166"/>
      <c r="Z43" s="146"/>
    </row>
    <row r="44" spans="1:27" ht="15.75" hidden="1" customHeight="1" x14ac:dyDescent="0.15">
      <c r="A44" s="122"/>
      <c r="B44" s="122"/>
      <c r="C44" s="146"/>
      <c r="D44" s="146"/>
      <c r="E44" s="146"/>
      <c r="F44" s="146"/>
      <c r="G44" s="146"/>
      <c r="H44" s="146"/>
      <c r="I44" s="166"/>
      <c r="J44" s="146"/>
      <c r="K44" s="146"/>
      <c r="L44" s="146"/>
      <c r="M44" s="146"/>
      <c r="N44" s="146"/>
      <c r="O44" s="146"/>
      <c r="P44" s="146"/>
      <c r="Q44" s="146"/>
      <c r="R44" s="146"/>
      <c r="S44" s="146"/>
      <c r="T44" s="146"/>
      <c r="U44" s="146"/>
      <c r="V44" s="146"/>
      <c r="W44" s="146"/>
      <c r="X44" s="146"/>
      <c r="Y44" s="146"/>
      <c r="Z44" s="146"/>
    </row>
    <row r="45" spans="1:27" ht="15.75" hidden="1" customHeight="1" x14ac:dyDescent="0.15">
      <c r="A45" s="122"/>
      <c r="B45" s="122"/>
      <c r="C45" s="146"/>
      <c r="D45" s="146"/>
      <c r="E45" s="146"/>
      <c r="F45" s="146"/>
      <c r="G45" s="146"/>
      <c r="H45" s="146"/>
      <c r="I45" s="166"/>
      <c r="J45" s="146"/>
      <c r="K45" s="146"/>
      <c r="L45" s="146"/>
      <c r="M45" s="146"/>
      <c r="N45" s="146"/>
      <c r="O45" s="146"/>
      <c r="P45" s="146"/>
      <c r="Q45" s="146"/>
      <c r="R45" s="146"/>
      <c r="S45" s="146"/>
      <c r="T45" s="146"/>
      <c r="U45" s="146"/>
      <c r="V45" s="146"/>
      <c r="W45" s="146"/>
      <c r="X45" s="146"/>
      <c r="Y45" s="146"/>
      <c r="Z45" s="146"/>
    </row>
    <row r="46" spans="1:27" ht="15.75" hidden="1" customHeight="1" x14ac:dyDescent="0.15">
      <c r="A46" s="122"/>
      <c r="B46" s="122"/>
      <c r="C46" s="146"/>
      <c r="D46" s="146"/>
      <c r="E46" s="146"/>
      <c r="F46" s="146"/>
      <c r="G46" s="146"/>
      <c r="H46" s="146"/>
      <c r="I46" s="166"/>
      <c r="J46" s="146"/>
      <c r="K46" s="146"/>
      <c r="L46" s="146"/>
      <c r="M46" s="146"/>
      <c r="N46" s="146"/>
      <c r="O46" s="146"/>
      <c r="P46" s="146"/>
      <c r="Q46" s="146"/>
      <c r="R46" s="146"/>
      <c r="S46" s="146"/>
      <c r="T46" s="146"/>
      <c r="U46" s="146"/>
      <c r="V46" s="146"/>
      <c r="W46" s="146"/>
      <c r="X46" s="146"/>
      <c r="Y46" s="146"/>
      <c r="Z46" s="146"/>
    </row>
    <row r="47" spans="1:27" ht="15.75" hidden="1" customHeight="1" x14ac:dyDescent="0.15">
      <c r="A47" s="122"/>
      <c r="B47" s="122"/>
      <c r="C47" s="146"/>
      <c r="D47" s="146"/>
      <c r="E47" s="146"/>
      <c r="F47" s="146"/>
      <c r="G47" s="146"/>
      <c r="H47" s="146"/>
      <c r="I47" s="166"/>
      <c r="J47" s="146"/>
      <c r="K47" s="146"/>
      <c r="L47" s="146"/>
      <c r="M47" s="146"/>
      <c r="N47" s="146"/>
      <c r="O47" s="146"/>
      <c r="P47" s="146"/>
      <c r="Q47" s="146"/>
      <c r="R47" s="146"/>
      <c r="S47" s="146"/>
      <c r="T47" s="146"/>
      <c r="U47" s="146"/>
      <c r="V47" s="146"/>
      <c r="W47" s="146"/>
      <c r="X47" s="146"/>
      <c r="Y47" s="146"/>
      <c r="Z47" s="146"/>
    </row>
    <row r="48" spans="1:27" ht="15.75" hidden="1" customHeight="1" x14ac:dyDescent="0.15">
      <c r="A48" s="122"/>
      <c r="B48" s="122"/>
      <c r="C48" s="146"/>
      <c r="D48" s="146"/>
      <c r="E48" s="146"/>
      <c r="F48" s="146"/>
      <c r="G48" s="146"/>
      <c r="H48" s="146"/>
      <c r="I48" s="166"/>
      <c r="J48" s="146"/>
      <c r="K48" s="146"/>
      <c r="L48" s="146"/>
      <c r="M48" s="146"/>
      <c r="N48" s="146"/>
      <c r="O48" s="146"/>
      <c r="P48" s="146"/>
      <c r="Q48" s="146"/>
      <c r="R48" s="146"/>
      <c r="S48" s="146"/>
      <c r="T48" s="146"/>
      <c r="U48" s="146"/>
      <c r="V48" s="146"/>
      <c r="W48" s="146"/>
      <c r="X48" s="146"/>
      <c r="Y48" s="146"/>
      <c r="Z48" s="146"/>
    </row>
    <row r="49" spans="1:26" ht="15.75" hidden="1" customHeight="1" x14ac:dyDescent="0.15">
      <c r="A49" s="122"/>
      <c r="B49" s="122"/>
      <c r="C49" s="146"/>
      <c r="D49" s="146"/>
      <c r="E49" s="146"/>
      <c r="F49" s="146"/>
      <c r="G49" s="146"/>
      <c r="H49" s="146"/>
      <c r="I49" s="166"/>
      <c r="J49" s="146"/>
      <c r="K49" s="146"/>
      <c r="L49" s="146"/>
      <c r="M49" s="146"/>
      <c r="N49" s="146"/>
      <c r="O49" s="146"/>
      <c r="P49" s="146"/>
      <c r="Q49" s="146"/>
      <c r="R49" s="146"/>
      <c r="S49" s="146"/>
      <c r="T49" s="146"/>
      <c r="U49" s="146"/>
      <c r="V49" s="146"/>
      <c r="W49" s="146"/>
      <c r="X49" s="146"/>
      <c r="Y49" s="146"/>
      <c r="Z49" s="146"/>
    </row>
    <row r="50" spans="1:26" ht="15.75" hidden="1" customHeight="1" x14ac:dyDescent="0.15">
      <c r="A50" s="122"/>
      <c r="B50" s="122"/>
      <c r="C50" s="146"/>
      <c r="D50" s="146"/>
      <c r="E50" s="146"/>
      <c r="F50" s="146"/>
      <c r="G50" s="146"/>
      <c r="H50" s="146"/>
      <c r="I50" s="166"/>
      <c r="J50" s="146"/>
      <c r="K50" s="146"/>
      <c r="L50" s="146"/>
      <c r="M50" s="146"/>
      <c r="N50" s="146"/>
      <c r="O50" s="146"/>
      <c r="P50" s="146"/>
      <c r="Q50" s="146"/>
      <c r="R50" s="146"/>
      <c r="S50" s="146"/>
      <c r="T50" s="146"/>
      <c r="U50" s="146"/>
      <c r="V50" s="146"/>
      <c r="W50" s="146"/>
      <c r="X50" s="146"/>
      <c r="Y50" s="146"/>
      <c r="Z50" s="146"/>
    </row>
    <row r="51" spans="1:26" ht="15.75" hidden="1" customHeight="1" x14ac:dyDescent="0.15">
      <c r="A51" s="122"/>
      <c r="B51" s="122"/>
      <c r="C51" s="146"/>
      <c r="D51" s="146"/>
      <c r="E51" s="146"/>
      <c r="F51" s="146"/>
      <c r="G51" s="146"/>
      <c r="H51" s="146"/>
      <c r="I51" s="166"/>
      <c r="J51" s="146"/>
      <c r="K51" s="146"/>
      <c r="L51" s="146"/>
      <c r="M51" s="146"/>
      <c r="N51" s="146"/>
      <c r="O51" s="146"/>
      <c r="P51" s="146"/>
      <c r="Q51" s="146"/>
      <c r="R51" s="146"/>
      <c r="S51" s="146"/>
      <c r="T51" s="146"/>
      <c r="U51" s="146"/>
      <c r="V51" s="146"/>
      <c r="W51" s="146"/>
      <c r="X51" s="146"/>
      <c r="Y51" s="146"/>
      <c r="Z51" s="146"/>
    </row>
    <row r="52" spans="1:26" ht="15.75" hidden="1" customHeight="1" x14ac:dyDescent="0.15">
      <c r="A52" s="122"/>
      <c r="B52" s="122"/>
      <c r="C52" s="146"/>
      <c r="D52" s="146"/>
      <c r="E52" s="146"/>
      <c r="F52" s="146"/>
      <c r="G52" s="146"/>
      <c r="H52" s="146"/>
      <c r="I52" s="166"/>
      <c r="J52" s="146"/>
      <c r="K52" s="146"/>
      <c r="L52" s="146"/>
      <c r="M52" s="146"/>
      <c r="N52" s="146"/>
      <c r="O52" s="146"/>
      <c r="P52" s="146"/>
      <c r="Q52" s="146"/>
      <c r="R52" s="146"/>
      <c r="S52" s="146"/>
      <c r="T52" s="146"/>
      <c r="U52" s="146"/>
      <c r="V52" s="146"/>
      <c r="W52" s="146"/>
      <c r="X52" s="146"/>
      <c r="Y52" s="146"/>
      <c r="Z52" s="146"/>
    </row>
    <row r="53" spans="1:26" ht="15.75" hidden="1" customHeight="1" x14ac:dyDescent="0.15">
      <c r="A53" s="122"/>
      <c r="B53" s="122"/>
      <c r="C53" s="146"/>
      <c r="D53" s="146"/>
      <c r="E53" s="146"/>
      <c r="F53" s="146"/>
      <c r="G53" s="146"/>
      <c r="H53" s="146"/>
      <c r="I53" s="166"/>
      <c r="J53" s="146"/>
      <c r="K53" s="146"/>
      <c r="L53" s="146"/>
      <c r="M53" s="146"/>
      <c r="N53" s="146"/>
      <c r="O53" s="146"/>
      <c r="P53" s="146"/>
      <c r="Q53" s="146"/>
      <c r="R53" s="146"/>
      <c r="S53" s="146"/>
      <c r="T53" s="146"/>
      <c r="U53" s="146"/>
      <c r="V53" s="146"/>
      <c r="W53" s="146"/>
      <c r="X53" s="146"/>
      <c r="Y53" s="146"/>
      <c r="Z53" s="146"/>
    </row>
    <row r="54" spans="1:26" ht="15.75" hidden="1" customHeight="1" x14ac:dyDescent="0.15">
      <c r="A54" s="122"/>
      <c r="B54" s="122"/>
      <c r="C54" s="146"/>
      <c r="D54" s="146"/>
      <c r="E54" s="146"/>
      <c r="F54" s="146"/>
      <c r="G54" s="146"/>
      <c r="H54" s="146"/>
      <c r="I54" s="166"/>
      <c r="J54" s="146"/>
      <c r="K54" s="146"/>
      <c r="L54" s="146"/>
      <c r="M54" s="146"/>
      <c r="N54" s="146"/>
      <c r="O54" s="146"/>
      <c r="P54" s="146"/>
      <c r="Q54" s="146"/>
      <c r="R54" s="146"/>
      <c r="S54" s="146"/>
      <c r="T54" s="146"/>
      <c r="U54" s="146"/>
      <c r="V54" s="146"/>
      <c r="W54" s="146"/>
      <c r="X54" s="146"/>
      <c r="Y54" s="146"/>
      <c r="Z54" s="146"/>
    </row>
    <row r="55" spans="1:26" ht="15.75" hidden="1" customHeight="1" x14ac:dyDescent="0.15">
      <c r="A55" s="122"/>
      <c r="B55" s="122"/>
      <c r="C55" s="146"/>
      <c r="D55" s="146"/>
      <c r="E55" s="146"/>
      <c r="F55" s="146"/>
      <c r="G55" s="146"/>
      <c r="H55" s="146"/>
      <c r="I55" s="166"/>
      <c r="J55" s="146"/>
      <c r="K55" s="146"/>
      <c r="L55" s="146"/>
      <c r="M55" s="146"/>
      <c r="N55" s="146"/>
      <c r="O55" s="146"/>
      <c r="P55" s="146"/>
      <c r="Q55" s="146"/>
      <c r="R55" s="146"/>
      <c r="S55" s="146"/>
      <c r="T55" s="146"/>
      <c r="U55" s="146"/>
      <c r="V55" s="146"/>
      <c r="W55" s="146"/>
      <c r="X55" s="146"/>
      <c r="Y55" s="146"/>
      <c r="Z55" s="146"/>
    </row>
    <row r="56" spans="1:26" ht="15.75" hidden="1" customHeight="1" x14ac:dyDescent="0.15">
      <c r="A56" s="122"/>
      <c r="B56" s="122"/>
      <c r="C56" s="146"/>
      <c r="D56" s="146"/>
      <c r="E56" s="146"/>
      <c r="F56" s="146"/>
      <c r="G56" s="146"/>
      <c r="H56" s="146"/>
      <c r="I56" s="166"/>
      <c r="J56" s="146"/>
      <c r="K56" s="146"/>
      <c r="L56" s="146"/>
      <c r="M56" s="146"/>
      <c r="N56" s="146"/>
      <c r="O56" s="146"/>
      <c r="P56" s="146"/>
      <c r="Q56" s="146"/>
      <c r="R56" s="146"/>
      <c r="S56" s="146"/>
      <c r="T56" s="146"/>
      <c r="U56" s="146"/>
      <c r="V56" s="146"/>
      <c r="W56" s="146"/>
      <c r="X56" s="146"/>
      <c r="Y56" s="146"/>
      <c r="Z56" s="146"/>
    </row>
    <row r="57" spans="1:26" ht="15.75" hidden="1" customHeight="1" x14ac:dyDescent="0.15">
      <c r="A57" s="122"/>
      <c r="B57" s="122"/>
      <c r="C57" s="146"/>
      <c r="D57" s="146"/>
      <c r="E57" s="146"/>
      <c r="F57" s="146"/>
      <c r="G57" s="146"/>
      <c r="H57" s="146"/>
      <c r="I57" s="166"/>
      <c r="J57" s="146"/>
      <c r="K57" s="146"/>
      <c r="L57" s="146"/>
      <c r="M57" s="146"/>
      <c r="N57" s="146"/>
      <c r="O57" s="146"/>
      <c r="P57" s="146"/>
      <c r="Q57" s="146"/>
      <c r="R57" s="146"/>
      <c r="S57" s="146"/>
      <c r="T57" s="146"/>
      <c r="U57" s="146"/>
      <c r="V57" s="146"/>
      <c r="W57" s="146"/>
      <c r="X57" s="146"/>
      <c r="Y57" s="146"/>
      <c r="Z57" s="146"/>
    </row>
    <row r="58" spans="1:26" ht="15.75" hidden="1" customHeight="1" x14ac:dyDescent="0.15">
      <c r="A58" s="122"/>
      <c r="B58" s="122"/>
      <c r="C58" s="146"/>
      <c r="D58" s="146"/>
      <c r="E58" s="146"/>
      <c r="F58" s="146"/>
      <c r="G58" s="146"/>
      <c r="H58" s="146"/>
      <c r="I58" s="166"/>
      <c r="J58" s="146"/>
      <c r="K58" s="146"/>
      <c r="L58" s="146"/>
      <c r="M58" s="146"/>
      <c r="N58" s="146"/>
      <c r="O58" s="146"/>
      <c r="P58" s="146"/>
      <c r="Q58" s="146"/>
      <c r="R58" s="146"/>
      <c r="S58" s="146"/>
      <c r="T58" s="146"/>
      <c r="U58" s="146"/>
      <c r="V58" s="146"/>
      <c r="W58" s="146"/>
      <c r="X58" s="146"/>
      <c r="Y58" s="146"/>
      <c r="Z58" s="146"/>
    </row>
    <row r="59" spans="1:26" ht="15" customHeight="1" x14ac:dyDescent="0.15">
      <c r="A59" s="122"/>
      <c r="B59" s="122"/>
      <c r="C59" s="146"/>
      <c r="D59" s="146"/>
      <c r="E59" s="146"/>
      <c r="F59" s="146"/>
      <c r="G59" s="146"/>
      <c r="H59" s="146"/>
      <c r="I59" s="166"/>
      <c r="J59" s="146"/>
      <c r="K59" s="146"/>
      <c r="L59" s="146"/>
      <c r="M59" s="146"/>
      <c r="N59" s="146"/>
      <c r="O59" s="146"/>
      <c r="P59" s="146"/>
      <c r="Q59" s="146"/>
      <c r="R59" s="146"/>
      <c r="S59" s="146"/>
      <c r="T59" s="146"/>
      <c r="U59" s="146"/>
      <c r="V59" s="146"/>
      <c r="W59" s="146"/>
      <c r="X59" s="146"/>
      <c r="Y59" s="146"/>
      <c r="Z59" s="146"/>
    </row>
    <row r="60" spans="1:26" ht="20.100000000000001" customHeight="1" x14ac:dyDescent="0.15">
      <c r="A60" s="122"/>
      <c r="B60" s="122"/>
      <c r="C60" s="133" t="s">
        <v>79</v>
      </c>
      <c r="D60" s="134"/>
      <c r="E60" s="134"/>
      <c r="F60" s="134"/>
      <c r="G60" s="134"/>
      <c r="H60" s="135"/>
      <c r="I60" s="167"/>
    </row>
    <row r="61" spans="1:26" ht="15" customHeight="1" x14ac:dyDescent="0.15">
      <c r="A61" s="122"/>
      <c r="B61" s="122"/>
      <c r="C61" s="136"/>
      <c r="D61" s="137"/>
      <c r="E61" s="137"/>
      <c r="F61" s="137"/>
      <c r="G61" s="137"/>
      <c r="H61" s="137"/>
      <c r="I61" s="138"/>
      <c r="J61" s="138"/>
      <c r="K61" s="138"/>
      <c r="L61" s="138"/>
      <c r="M61" s="138"/>
      <c r="N61" s="138"/>
      <c r="O61" s="138"/>
      <c r="P61" s="138"/>
      <c r="Q61" s="138"/>
      <c r="R61" s="138"/>
      <c r="S61" s="138"/>
      <c r="T61" s="138"/>
      <c r="U61" s="138"/>
      <c r="V61" s="138"/>
      <c r="W61" s="138"/>
      <c r="X61" s="138"/>
      <c r="Y61" s="138"/>
      <c r="Z61" s="139"/>
    </row>
    <row r="62" spans="1:26" ht="20.100000000000001" customHeight="1" x14ac:dyDescent="0.15">
      <c r="A62" s="122"/>
      <c r="B62" s="122"/>
      <c r="C62" s="136"/>
      <c r="D62" s="168" t="s">
        <v>80</v>
      </c>
      <c r="E62" s="168"/>
      <c r="F62" s="168"/>
      <c r="G62" s="168"/>
      <c r="H62" s="168"/>
      <c r="I62" s="168"/>
      <c r="J62" s="168"/>
      <c r="K62" s="168"/>
      <c r="L62" s="168"/>
      <c r="M62" s="168"/>
      <c r="N62" s="168"/>
      <c r="O62" s="168"/>
      <c r="P62" s="168"/>
      <c r="Q62" s="168"/>
      <c r="R62" s="168"/>
      <c r="S62" s="168"/>
      <c r="T62" s="168"/>
      <c r="U62" s="168"/>
      <c r="V62" s="168"/>
      <c r="W62" s="168"/>
      <c r="X62" s="168"/>
      <c r="Y62" s="168"/>
      <c r="Z62" s="145"/>
    </row>
    <row r="63" spans="1:26" ht="20.100000000000001" customHeight="1" x14ac:dyDescent="0.15">
      <c r="A63" s="122">
        <f>IFERROR(IF(AND($I63&lt;&gt;"しない", $I63&lt;&gt;"する"),1001,0),3)</f>
        <v>1001</v>
      </c>
      <c r="B63" s="122"/>
      <c r="C63" s="140"/>
      <c r="D63" s="141">
        <v>1</v>
      </c>
      <c r="E63" s="146" t="s">
        <v>81</v>
      </c>
      <c r="F63" s="146"/>
      <c r="G63" s="146"/>
      <c r="H63" s="146"/>
      <c r="I63" s="38"/>
      <c r="J63" s="38"/>
      <c r="K63" s="38"/>
      <c r="L63" s="38"/>
      <c r="M63" s="38"/>
      <c r="N63" s="146"/>
      <c r="O63" s="146"/>
      <c r="P63" s="146"/>
      <c r="Q63" s="146"/>
      <c r="R63" s="146"/>
      <c r="S63" s="146"/>
      <c r="T63" s="146"/>
      <c r="U63" s="146"/>
      <c r="V63" s="146"/>
      <c r="W63" s="146"/>
      <c r="X63" s="146"/>
      <c r="Y63" s="146"/>
      <c r="Z63" s="145"/>
    </row>
    <row r="64" spans="1:26" ht="20.100000000000001" customHeight="1" x14ac:dyDescent="0.15">
      <c r="A64" s="122"/>
      <c r="B64" s="122"/>
      <c r="C64" s="140"/>
      <c r="D64" s="146"/>
      <c r="E64" s="146"/>
      <c r="F64" s="146"/>
      <c r="G64" s="146"/>
      <c r="H64" s="146"/>
      <c r="I64" s="152"/>
      <c r="J64" s="148" t="s">
        <v>16</v>
      </c>
      <c r="K64" s="147"/>
      <c r="L64" s="147"/>
      <c r="M64" s="147"/>
      <c r="N64" s="147"/>
      <c r="O64" s="147"/>
      <c r="P64" s="147"/>
      <c r="Q64" s="147"/>
      <c r="R64" s="147"/>
      <c r="S64" s="147"/>
      <c r="T64" s="147"/>
      <c r="U64" s="147"/>
      <c r="V64" s="147"/>
      <c r="W64" s="147"/>
      <c r="X64" s="147"/>
      <c r="Y64" s="147"/>
      <c r="Z64" s="145"/>
    </row>
    <row r="65" spans="1:26" ht="20.100000000000001" hidden="1" customHeight="1" x14ac:dyDescent="0.15">
      <c r="A65" s="122"/>
      <c r="B65" s="122"/>
      <c r="C65" s="140"/>
      <c r="D65" s="146"/>
      <c r="E65" s="146"/>
      <c r="F65" s="146"/>
      <c r="G65" s="146"/>
      <c r="H65" s="146"/>
      <c r="I65" s="152"/>
      <c r="J65" s="147"/>
      <c r="K65" s="147"/>
      <c r="L65" s="147"/>
      <c r="M65" s="147"/>
      <c r="N65" s="147"/>
      <c r="O65" s="147"/>
      <c r="P65" s="147"/>
      <c r="Q65" s="147"/>
      <c r="R65" s="147"/>
      <c r="S65" s="147"/>
      <c r="T65" s="147"/>
      <c r="U65" s="147"/>
      <c r="V65" s="147"/>
      <c r="W65" s="147"/>
      <c r="X65" s="147"/>
      <c r="Y65" s="147"/>
      <c r="Z65" s="145"/>
    </row>
    <row r="66" spans="1:26" ht="20.100000000000001" hidden="1" customHeight="1" x14ac:dyDescent="0.15">
      <c r="A66" s="122"/>
      <c r="B66" s="122"/>
      <c r="C66" s="140"/>
      <c r="D66" s="146"/>
      <c r="E66" s="146"/>
      <c r="F66" s="146"/>
      <c r="G66" s="146"/>
      <c r="H66" s="146"/>
      <c r="I66" s="152"/>
      <c r="J66" s="147"/>
      <c r="K66" s="147"/>
      <c r="L66" s="147"/>
      <c r="M66" s="147"/>
      <c r="N66" s="147"/>
      <c r="O66" s="147"/>
      <c r="P66" s="147"/>
      <c r="Q66" s="147"/>
      <c r="R66" s="147"/>
      <c r="S66" s="147"/>
      <c r="T66" s="147"/>
      <c r="U66" s="147"/>
      <c r="V66" s="147"/>
      <c r="W66" s="147"/>
      <c r="X66" s="147"/>
      <c r="Y66" s="147"/>
      <c r="Z66" s="145"/>
    </row>
    <row r="67" spans="1:26" ht="20.100000000000001" hidden="1" customHeight="1" x14ac:dyDescent="0.15">
      <c r="A67" s="122"/>
      <c r="B67" s="122"/>
      <c r="C67" s="140"/>
      <c r="D67" s="146"/>
      <c r="E67" s="146"/>
      <c r="F67" s="146"/>
      <c r="G67" s="146"/>
      <c r="H67" s="146"/>
      <c r="I67" s="152"/>
      <c r="J67" s="147"/>
      <c r="K67" s="147"/>
      <c r="L67" s="147"/>
      <c r="M67" s="147"/>
      <c r="N67" s="147"/>
      <c r="O67" s="147"/>
      <c r="P67" s="147"/>
      <c r="Q67" s="147"/>
      <c r="R67" s="147"/>
      <c r="S67" s="147"/>
      <c r="T67" s="147"/>
      <c r="U67" s="147"/>
      <c r="V67" s="147"/>
      <c r="W67" s="147"/>
      <c r="X67" s="147"/>
      <c r="Y67" s="147"/>
      <c r="Z67" s="145"/>
    </row>
    <row r="68" spans="1:26" ht="20.100000000000001" hidden="1" customHeight="1" x14ac:dyDescent="0.15">
      <c r="A68" s="122"/>
      <c r="B68" s="122"/>
      <c r="C68" s="140"/>
      <c r="D68" s="146"/>
      <c r="E68" s="146"/>
      <c r="F68" s="146"/>
      <c r="G68" s="146"/>
      <c r="H68" s="146"/>
      <c r="I68" s="152"/>
      <c r="J68" s="147"/>
      <c r="K68" s="147"/>
      <c r="L68" s="147"/>
      <c r="M68" s="147"/>
      <c r="N68" s="147"/>
      <c r="O68" s="147"/>
      <c r="P68" s="147"/>
      <c r="Q68" s="147"/>
      <c r="R68" s="147"/>
      <c r="S68" s="147"/>
      <c r="T68" s="147"/>
      <c r="U68" s="147"/>
      <c r="V68" s="147"/>
      <c r="W68" s="147"/>
      <c r="X68" s="147"/>
      <c r="Y68" s="147"/>
      <c r="Z68" s="145"/>
    </row>
    <row r="69" spans="1:26" ht="20.100000000000001" customHeight="1" x14ac:dyDescent="0.15">
      <c r="A69" s="122">
        <f>IFERROR(IF(OR(AND($I63="する",TRIM($I69)=""),AND($I63="しない",NOT(ISBLANK($I69)))),1001,0),3)</f>
        <v>0</v>
      </c>
      <c r="B69" s="122"/>
      <c r="C69" s="140"/>
      <c r="D69" s="141">
        <v>2</v>
      </c>
      <c r="E69" s="120" t="s">
        <v>63</v>
      </c>
      <c r="I69" s="59"/>
      <c r="J69" s="60"/>
      <c r="K69" s="60"/>
      <c r="L69" s="60"/>
      <c r="M69" s="60"/>
      <c r="N69" s="146"/>
      <c r="O69" s="146"/>
      <c r="P69" s="146"/>
      <c r="Q69" s="146"/>
      <c r="R69" s="146"/>
      <c r="S69" s="146"/>
      <c r="T69" s="146"/>
      <c r="U69" s="146"/>
      <c r="V69" s="146"/>
      <c r="W69" s="146"/>
      <c r="X69" s="146"/>
      <c r="Y69" s="146"/>
      <c r="Z69" s="145"/>
    </row>
    <row r="70" spans="1:26" ht="20.100000000000001" customHeight="1" x14ac:dyDescent="0.15">
      <c r="A70" s="122"/>
      <c r="B70" s="122"/>
      <c r="C70" s="140"/>
      <c r="D70" s="141"/>
      <c r="E70" s="146"/>
      <c r="F70" s="146"/>
      <c r="G70" s="146"/>
      <c r="H70" s="146"/>
      <c r="I70" s="143"/>
      <c r="J70" s="148" t="s">
        <v>133</v>
      </c>
      <c r="K70" s="147"/>
      <c r="L70" s="147"/>
      <c r="M70" s="147"/>
      <c r="N70" s="147"/>
      <c r="O70" s="147"/>
      <c r="P70" s="147"/>
      <c r="Q70" s="147"/>
      <c r="R70" s="147"/>
      <c r="S70" s="147"/>
      <c r="T70" s="147"/>
      <c r="U70" s="147"/>
      <c r="V70" s="147"/>
      <c r="W70" s="147"/>
      <c r="X70" s="147"/>
      <c r="Y70" s="147"/>
      <c r="Z70" s="145"/>
    </row>
    <row r="71" spans="1:26" ht="20.100000000000001" customHeight="1" x14ac:dyDescent="0.15">
      <c r="A71" s="122">
        <f>IFERROR(IF(OR(AND($I63="する",AND($I71&lt;&gt;"", OR(ISERROR(FIND("@"&amp;LEFT($I71,3)&amp;"@", 都道府県3))=FALSE, ISERROR(FIND("@"&amp;LEFT($I71,4)&amp;"@",都道府県4))=FALSE))=FALSE),AND($I63="しない",NOT(ISBLANK($I71)))),1001,0),3)</f>
        <v>0</v>
      </c>
      <c r="B71" s="122"/>
      <c r="C71" s="140"/>
      <c r="D71" s="141">
        <v>3</v>
      </c>
      <c r="E71" s="120" t="s">
        <v>64</v>
      </c>
      <c r="I71" s="61"/>
      <c r="J71" s="61"/>
      <c r="K71" s="61"/>
      <c r="L71" s="61"/>
      <c r="M71" s="61"/>
      <c r="N71" s="61"/>
      <c r="O71" s="61"/>
      <c r="P71" s="61"/>
      <c r="Q71" s="62"/>
      <c r="R71" s="61"/>
      <c r="S71" s="61"/>
      <c r="T71" s="61"/>
      <c r="U71" s="61"/>
      <c r="V71" s="61"/>
      <c r="W71" s="61"/>
      <c r="X71" s="61"/>
      <c r="Y71" s="61"/>
      <c r="Z71" s="145"/>
    </row>
    <row r="72" spans="1:26" ht="20.100000000000001" customHeight="1" x14ac:dyDescent="0.15">
      <c r="A72" s="122"/>
      <c r="B72" s="122"/>
      <c r="C72" s="140"/>
      <c r="D72" s="141"/>
      <c r="E72" s="146"/>
      <c r="F72" s="146"/>
      <c r="G72" s="146"/>
      <c r="H72" s="146"/>
      <c r="I72" s="143"/>
      <c r="J72" s="148" t="s">
        <v>65</v>
      </c>
      <c r="K72" s="147"/>
      <c r="L72" s="147"/>
      <c r="M72" s="147"/>
      <c r="N72" s="147"/>
      <c r="O72" s="147"/>
      <c r="P72" s="147"/>
      <c r="Q72" s="147"/>
      <c r="R72" s="147"/>
      <c r="S72" s="147"/>
      <c r="T72" s="147"/>
      <c r="U72" s="147"/>
      <c r="V72" s="147"/>
      <c r="W72" s="147"/>
      <c r="X72" s="147"/>
      <c r="Y72" s="147"/>
      <c r="Z72" s="145"/>
    </row>
    <row r="73" spans="1:26" ht="20.100000000000001" customHeight="1" x14ac:dyDescent="0.15">
      <c r="A73" s="122">
        <f>IFERROR(IF(OR(AND($I63="する",TRIM($I73)=""),AND($I63="しない",NOT(ISBLANK($I73)))),1001,0),3)</f>
        <v>0</v>
      </c>
      <c r="B73" s="122"/>
      <c r="C73" s="140"/>
      <c r="D73" s="141">
        <v>4</v>
      </c>
      <c r="E73" s="120" t="s">
        <v>93</v>
      </c>
      <c r="I73" s="38"/>
      <c r="J73" s="38"/>
      <c r="K73" s="38"/>
      <c r="L73" s="38"/>
      <c r="M73" s="38"/>
      <c r="N73" s="38"/>
      <c r="O73" s="38"/>
      <c r="P73" s="38"/>
      <c r="Q73" s="63"/>
      <c r="R73" s="38"/>
      <c r="S73" s="38"/>
      <c r="T73" s="38"/>
      <c r="U73" s="38"/>
      <c r="V73" s="38"/>
      <c r="W73" s="38"/>
      <c r="X73" s="38"/>
      <c r="Y73" s="38"/>
      <c r="Z73" s="145"/>
    </row>
    <row r="74" spans="1:26" ht="30" customHeight="1" x14ac:dyDescent="0.15">
      <c r="A74" s="122"/>
      <c r="B74" s="122"/>
      <c r="C74" s="149"/>
      <c r="D74" s="146"/>
      <c r="I74" s="143"/>
      <c r="J74" s="169" t="s">
        <v>145</v>
      </c>
      <c r="K74" s="169"/>
      <c r="L74" s="169"/>
      <c r="M74" s="169"/>
      <c r="N74" s="169"/>
      <c r="O74" s="169"/>
      <c r="P74" s="169"/>
      <c r="Q74" s="169"/>
      <c r="R74" s="169"/>
      <c r="S74" s="169"/>
      <c r="T74" s="169"/>
      <c r="U74" s="169"/>
      <c r="V74" s="169"/>
      <c r="W74" s="169"/>
      <c r="X74" s="169"/>
      <c r="Y74" s="169"/>
      <c r="Z74" s="145"/>
    </row>
    <row r="75" spans="1:26" ht="20.100000000000001" customHeight="1" x14ac:dyDescent="0.15">
      <c r="A75" s="122">
        <f>IFERROR(IF(OR(AND($I63="する",TRIM($I75)=""),AND($I63="しない",NOT(ISBLANK($I75)))),1001,0),3)</f>
        <v>0</v>
      </c>
      <c r="B75" s="122"/>
      <c r="C75" s="140"/>
      <c r="D75" s="141">
        <v>5</v>
      </c>
      <c r="E75" s="120" t="s">
        <v>66</v>
      </c>
      <c r="I75" s="38"/>
      <c r="J75" s="38"/>
      <c r="K75" s="38"/>
      <c r="L75" s="38"/>
      <c r="M75" s="38"/>
      <c r="N75" s="38"/>
      <c r="O75" s="38"/>
      <c r="P75" s="38"/>
      <c r="Q75" s="38"/>
      <c r="R75" s="38"/>
      <c r="S75" s="38"/>
      <c r="T75" s="38"/>
      <c r="U75" s="38"/>
      <c r="V75" s="38"/>
      <c r="W75" s="38"/>
      <c r="X75" s="38"/>
      <c r="Y75" s="38"/>
      <c r="Z75" s="145"/>
    </row>
    <row r="76" spans="1:26" ht="30" customHeight="1" x14ac:dyDescent="0.15">
      <c r="A76" s="122"/>
      <c r="B76" s="122"/>
      <c r="C76" s="149"/>
      <c r="D76" s="146"/>
      <c r="E76" s="146"/>
      <c r="F76" s="146"/>
      <c r="G76" s="146"/>
      <c r="H76" s="146"/>
      <c r="I76" s="143"/>
      <c r="J76" s="169" t="s">
        <v>146</v>
      </c>
      <c r="K76" s="169"/>
      <c r="L76" s="169"/>
      <c r="M76" s="169"/>
      <c r="N76" s="169"/>
      <c r="O76" s="169"/>
      <c r="P76" s="169"/>
      <c r="Q76" s="169"/>
      <c r="R76" s="169"/>
      <c r="S76" s="169"/>
      <c r="T76" s="169"/>
      <c r="U76" s="169"/>
      <c r="V76" s="169"/>
      <c r="W76" s="169"/>
      <c r="X76" s="169"/>
      <c r="Y76" s="169"/>
      <c r="Z76" s="145"/>
    </row>
    <row r="77" spans="1:26" ht="20.100000000000001" customHeight="1" x14ac:dyDescent="0.15">
      <c r="A77" s="122">
        <f>IFERROR(IF(OR(AND($I63="する",TRIM($I77)=""),AND($I63="しない",NOT(ISBLANK($I77)))),1001,0),3)</f>
        <v>0</v>
      </c>
      <c r="B77" s="122"/>
      <c r="C77" s="140"/>
      <c r="D77" s="141">
        <v>6</v>
      </c>
      <c r="E77" s="120" t="s">
        <v>82</v>
      </c>
      <c r="I77" s="38"/>
      <c r="J77" s="38"/>
      <c r="K77" s="38"/>
      <c r="L77" s="38"/>
      <c r="M77" s="38"/>
      <c r="N77" s="38"/>
      <c r="O77" s="38"/>
      <c r="P77" s="38"/>
      <c r="Q77" s="38"/>
      <c r="R77" s="38"/>
      <c r="S77" s="38"/>
      <c r="T77" s="38"/>
      <c r="U77" s="38"/>
      <c r="V77" s="38"/>
      <c r="W77" s="38"/>
      <c r="X77" s="38"/>
      <c r="Y77" s="38"/>
      <c r="Z77" s="145"/>
    </row>
    <row r="78" spans="1:26" ht="20.100000000000001" customHeight="1" x14ac:dyDescent="0.15">
      <c r="A78" s="122"/>
      <c r="B78" s="122"/>
      <c r="C78" s="149"/>
      <c r="D78" s="146"/>
      <c r="E78" s="146"/>
      <c r="F78" s="146"/>
      <c r="G78" s="146"/>
      <c r="H78" s="146"/>
      <c r="I78" s="143"/>
      <c r="J78" s="158" t="s">
        <v>101</v>
      </c>
      <c r="K78" s="147"/>
      <c r="L78" s="147"/>
      <c r="M78" s="147"/>
      <c r="N78" s="147"/>
      <c r="O78" s="147"/>
      <c r="P78" s="147"/>
      <c r="Q78" s="147"/>
      <c r="R78" s="147"/>
      <c r="S78" s="147"/>
      <c r="T78" s="147"/>
      <c r="U78" s="147"/>
      <c r="V78" s="147"/>
      <c r="W78" s="147"/>
      <c r="X78" s="147"/>
      <c r="Y78" s="147"/>
      <c r="Z78" s="145"/>
    </row>
    <row r="79" spans="1:26" ht="20.100000000000001" customHeight="1" x14ac:dyDescent="0.15">
      <c r="A79" s="122">
        <f>IFERROR(IF(OR(AND($I63="する",OR(TRIM($I79)="", NOT(OR(IFERROR(SEARCH(" ",$I79),0)&gt;0, IFERROR(SEARCH("　",$I79),0)&gt;0)))),AND($I63="しない",NOT(ISBLANK($I79)))),1001,0),3)</f>
        <v>0</v>
      </c>
      <c r="B79" s="122"/>
      <c r="C79" s="140"/>
      <c r="D79" s="141">
        <v>7</v>
      </c>
      <c r="E79" s="120" t="s">
        <v>83</v>
      </c>
      <c r="I79" s="38"/>
      <c r="J79" s="38"/>
      <c r="K79" s="38"/>
      <c r="L79" s="38"/>
      <c r="M79" s="38"/>
      <c r="N79" s="38"/>
      <c r="O79" s="38"/>
      <c r="P79" s="38"/>
      <c r="Q79" s="38"/>
      <c r="R79" s="38"/>
      <c r="S79" s="38"/>
      <c r="T79" s="38"/>
      <c r="U79" s="38"/>
      <c r="V79" s="38"/>
      <c r="W79" s="38"/>
      <c r="X79" s="38"/>
      <c r="Y79" s="38"/>
      <c r="Z79" s="145"/>
    </row>
    <row r="80" spans="1:26" ht="20.100000000000001" customHeight="1" x14ac:dyDescent="0.15">
      <c r="A80" s="122"/>
      <c r="B80" s="122"/>
      <c r="C80" s="149"/>
      <c r="D80" s="146"/>
      <c r="E80" s="170" t="s">
        <v>95</v>
      </c>
      <c r="F80" s="146"/>
      <c r="G80" s="146"/>
      <c r="H80" s="146"/>
      <c r="I80" s="152"/>
      <c r="J80" s="148" t="s">
        <v>68</v>
      </c>
      <c r="K80" s="148"/>
      <c r="L80" s="148"/>
      <c r="M80" s="148"/>
      <c r="N80" s="148"/>
      <c r="O80" s="148"/>
      <c r="P80" s="148"/>
      <c r="Q80" s="148"/>
      <c r="R80" s="148"/>
      <c r="S80" s="148"/>
      <c r="T80" s="148"/>
      <c r="U80" s="148"/>
      <c r="V80" s="148"/>
      <c r="W80" s="148"/>
      <c r="X80" s="148"/>
      <c r="Y80" s="148"/>
      <c r="Z80" s="145"/>
    </row>
    <row r="81" spans="1:27" ht="20.100000000000001" customHeight="1" x14ac:dyDescent="0.15">
      <c r="A81" s="122">
        <f>IFERROR(IF(OR(AND($I63="する",OR(TRIM($I81)="", NOT(OR(IFERROR(SEARCH(" ",$I81),0)&gt;0, IFERROR(SEARCH("　",$I81),0)&gt;0)))),AND($I63="しない",NOT(ISBLANK($I81)))),1001,0),3)</f>
        <v>0</v>
      </c>
      <c r="B81" s="122"/>
      <c r="C81" s="140"/>
      <c r="D81" s="141">
        <v>8</v>
      </c>
      <c r="E81" s="120" t="s">
        <v>83</v>
      </c>
      <c r="I81" s="38"/>
      <c r="J81" s="38"/>
      <c r="K81" s="38"/>
      <c r="L81" s="38"/>
      <c r="M81" s="38"/>
      <c r="N81" s="38"/>
      <c r="O81" s="38"/>
      <c r="P81" s="38"/>
      <c r="Q81" s="38"/>
      <c r="R81" s="38"/>
      <c r="S81" s="38"/>
      <c r="T81" s="38"/>
      <c r="U81" s="38"/>
      <c r="V81" s="38"/>
      <c r="W81" s="38"/>
      <c r="X81" s="38"/>
      <c r="Y81" s="38"/>
      <c r="Z81" s="145"/>
    </row>
    <row r="82" spans="1:27" ht="20.100000000000001" customHeight="1" x14ac:dyDescent="0.15">
      <c r="A82" s="122"/>
      <c r="B82" s="122"/>
      <c r="C82" s="149"/>
      <c r="D82" s="146"/>
      <c r="E82" s="146"/>
      <c r="F82" s="146"/>
      <c r="G82" s="146"/>
      <c r="H82" s="146"/>
      <c r="I82" s="152"/>
      <c r="J82" s="148" t="s">
        <v>70</v>
      </c>
      <c r="K82" s="148"/>
      <c r="L82" s="148"/>
      <c r="M82" s="148"/>
      <c r="N82" s="148"/>
      <c r="O82" s="148"/>
      <c r="P82" s="148"/>
      <c r="Q82" s="148"/>
      <c r="R82" s="148"/>
      <c r="S82" s="148"/>
      <c r="T82" s="148"/>
      <c r="U82" s="148"/>
      <c r="V82" s="148"/>
      <c r="W82" s="148"/>
      <c r="X82" s="148"/>
      <c r="Y82" s="148"/>
      <c r="Z82" s="145"/>
    </row>
    <row r="83" spans="1:27" ht="20.100000000000001" customHeight="1" x14ac:dyDescent="0.15">
      <c r="A83" s="122">
        <f>IFERROR(IF(OR(AND($I63="する",NOT(AND(TRIM($I83)&lt;&gt;"",ISNUMBER(VALUE(SUBSTITUTE($I83,"-",""))),IFERROR(SEARCH("-",$I83),0)&gt;0))), AND($I63="しない",NOT(ISBLANK($I83)))),1001,0),3)</f>
        <v>0</v>
      </c>
      <c r="B83" s="122"/>
      <c r="C83" s="140"/>
      <c r="D83" s="141">
        <v>9</v>
      </c>
      <c r="E83" s="120" t="s">
        <v>71</v>
      </c>
      <c r="I83" s="38"/>
      <c r="J83" s="38"/>
      <c r="K83" s="38"/>
      <c r="L83" s="38"/>
      <c r="M83" s="38"/>
      <c r="O83" s="153" t="s">
        <v>72</v>
      </c>
      <c r="P83" s="1"/>
      <c r="Q83" s="120" t="s">
        <v>73</v>
      </c>
      <c r="Y83" s="147"/>
      <c r="Z83" s="145"/>
    </row>
    <row r="84" spans="1:27" ht="20.100000000000001" customHeight="1" x14ac:dyDescent="0.15">
      <c r="A84" s="122">
        <f>IFERROR(IF(AND($I63="しない",NOT(ISBLANK($P83))),1001,0),3)</f>
        <v>0</v>
      </c>
      <c r="B84" s="122"/>
      <c r="C84" s="149"/>
      <c r="D84" s="146"/>
      <c r="E84" s="146"/>
      <c r="F84" s="146"/>
      <c r="G84" s="146"/>
      <c r="H84" s="146"/>
      <c r="I84" s="143"/>
      <c r="J84" s="148" t="s">
        <v>74</v>
      </c>
      <c r="K84" s="147"/>
      <c r="L84" s="147"/>
      <c r="M84" s="147"/>
      <c r="N84" s="147"/>
      <c r="O84" s="147"/>
      <c r="P84" s="147"/>
      <c r="Q84" s="147"/>
      <c r="R84" s="147"/>
      <c r="S84" s="147"/>
      <c r="T84" s="147"/>
      <c r="U84" s="147"/>
      <c r="V84" s="147"/>
      <c r="W84" s="147"/>
      <c r="X84" s="147"/>
      <c r="Y84" s="147"/>
      <c r="Z84" s="145"/>
    </row>
    <row r="85" spans="1:27" ht="20.100000000000001" customHeight="1" x14ac:dyDescent="0.15">
      <c r="A85" s="122">
        <f>IFERROR(IF(OR(AND($I63="する",AND(TRIM($I85)&lt;&gt;"",NOT(AND(ISNUMBER(VALUE(SUBSTITUTE($I85,"-",""))),IFERROR(SEARCH("-",$I85),0)&gt;0)))), AND($I63="しない",NOT(ISBLANK($I85)))),1001,0),3)</f>
        <v>0</v>
      </c>
      <c r="B85" s="122"/>
      <c r="C85" s="140"/>
      <c r="D85" s="141">
        <v>10</v>
      </c>
      <c r="E85" s="120" t="s">
        <v>75</v>
      </c>
      <c r="I85" s="38"/>
      <c r="J85" s="38"/>
      <c r="K85" s="38"/>
      <c r="L85" s="38"/>
      <c r="M85" s="38"/>
      <c r="N85" s="147"/>
      <c r="O85" s="147"/>
      <c r="P85" s="147"/>
      <c r="Q85" s="147"/>
      <c r="R85" s="147"/>
      <c r="S85" s="147"/>
      <c r="T85" s="147"/>
      <c r="U85" s="147"/>
      <c r="V85" s="147"/>
      <c r="W85" s="147"/>
      <c r="X85" s="147"/>
      <c r="Y85" s="147"/>
      <c r="Z85" s="145"/>
    </row>
    <row r="86" spans="1:27" ht="20.100000000000001" customHeight="1" x14ac:dyDescent="0.15">
      <c r="A86" s="122"/>
      <c r="B86" s="122"/>
      <c r="C86" s="149"/>
      <c r="D86" s="146"/>
      <c r="E86" s="146"/>
      <c r="F86" s="146"/>
      <c r="G86" s="146"/>
      <c r="H86" s="146"/>
      <c r="I86" s="143"/>
      <c r="J86" s="148" t="s">
        <v>74</v>
      </c>
      <c r="K86" s="147"/>
      <c r="L86" s="147"/>
      <c r="M86" s="147"/>
      <c r="N86" s="147"/>
      <c r="O86" s="147"/>
      <c r="P86" s="147"/>
      <c r="Q86" s="147"/>
      <c r="R86" s="147"/>
      <c r="S86" s="147"/>
      <c r="T86" s="147"/>
      <c r="U86" s="147"/>
      <c r="V86" s="147"/>
      <c r="W86" s="147"/>
      <c r="X86" s="147"/>
      <c r="Y86" s="147"/>
      <c r="Z86" s="145"/>
    </row>
    <row r="87" spans="1:27" ht="20.100000000000001" customHeight="1" x14ac:dyDescent="0.15">
      <c r="A87" s="122">
        <f>IFERROR(IF(OR(AND($I63="する",NOT(IFERROR(SEARCH("@",$I87),0)&gt;0)),AND($I63="しない",NOT(ISBLANK($I87)))),1001,0),3)</f>
        <v>0</v>
      </c>
      <c r="B87" s="122"/>
      <c r="C87" s="149"/>
      <c r="D87" s="141">
        <v>11</v>
      </c>
      <c r="E87" s="120" t="s">
        <v>76</v>
      </c>
      <c r="I87" s="38"/>
      <c r="J87" s="38"/>
      <c r="K87" s="38"/>
      <c r="L87" s="38"/>
      <c r="M87" s="38"/>
      <c r="N87" s="38"/>
      <c r="O87" s="38"/>
      <c r="P87" s="38"/>
      <c r="Q87" s="39"/>
      <c r="R87" s="38"/>
      <c r="S87" s="38"/>
      <c r="T87" s="38"/>
      <c r="U87" s="38"/>
      <c r="V87" s="38"/>
      <c r="W87" s="38"/>
      <c r="X87" s="38"/>
      <c r="Y87" s="38"/>
      <c r="Z87" s="145"/>
    </row>
    <row r="88" spans="1:27" ht="20.100000000000001" customHeight="1" x14ac:dyDescent="0.15">
      <c r="A88" s="122"/>
      <c r="B88" s="122"/>
      <c r="C88" s="149"/>
      <c r="D88" s="141"/>
      <c r="I88" s="143"/>
      <c r="J88" s="154" t="s">
        <v>131</v>
      </c>
      <c r="K88" s="171"/>
      <c r="L88" s="147"/>
      <c r="M88" s="147"/>
      <c r="N88" s="147"/>
      <c r="O88" s="147"/>
      <c r="P88" s="147"/>
      <c r="Q88" s="172"/>
      <c r="R88" s="147"/>
      <c r="S88" s="147"/>
      <c r="T88" s="147"/>
      <c r="U88" s="147"/>
      <c r="V88" s="147"/>
      <c r="W88" s="147"/>
      <c r="X88" s="147"/>
      <c r="Y88" s="147"/>
      <c r="Z88" s="146"/>
      <c r="AA88" s="157"/>
    </row>
    <row r="89" spans="1:27" ht="20.100000000000001" customHeight="1" x14ac:dyDescent="0.15">
      <c r="A89" s="122"/>
      <c r="B89" s="122"/>
      <c r="C89" s="160"/>
      <c r="D89" s="161"/>
      <c r="E89" s="161"/>
      <c r="F89" s="161"/>
      <c r="G89" s="161"/>
      <c r="H89" s="161"/>
      <c r="I89" s="173"/>
      <c r="J89" s="174"/>
      <c r="K89" s="175"/>
      <c r="L89" s="174"/>
      <c r="M89" s="174"/>
      <c r="N89" s="174"/>
      <c r="O89" s="174"/>
      <c r="P89" s="174"/>
      <c r="Q89" s="176"/>
      <c r="R89" s="174"/>
      <c r="S89" s="174"/>
      <c r="T89" s="174"/>
      <c r="U89" s="174"/>
      <c r="V89" s="174"/>
      <c r="W89" s="174"/>
      <c r="X89" s="174"/>
      <c r="Y89" s="174"/>
      <c r="Z89" s="161"/>
      <c r="AA89" s="157"/>
    </row>
    <row r="90" spans="1:27" ht="20.100000000000001" customHeight="1" x14ac:dyDescent="0.15">
      <c r="A90" s="122"/>
      <c r="B90" s="122"/>
      <c r="C90" s="146"/>
      <c r="D90" s="146"/>
      <c r="E90" s="146"/>
      <c r="F90" s="146"/>
      <c r="G90" s="146"/>
      <c r="H90" s="146"/>
      <c r="I90" s="165"/>
      <c r="J90" s="146"/>
      <c r="K90" s="177"/>
      <c r="L90" s="146"/>
      <c r="M90" s="146"/>
      <c r="N90" s="146"/>
      <c r="O90" s="146"/>
      <c r="P90" s="146"/>
      <c r="Q90" s="146"/>
      <c r="R90" s="146"/>
      <c r="S90" s="146"/>
      <c r="T90" s="146"/>
      <c r="U90" s="146"/>
      <c r="V90" s="146"/>
      <c r="W90" s="146"/>
      <c r="X90" s="146"/>
      <c r="Y90" s="146"/>
      <c r="Z90" s="146"/>
    </row>
    <row r="91" spans="1:27" ht="15.75" hidden="1" customHeight="1" x14ac:dyDescent="0.15">
      <c r="A91" s="122"/>
      <c r="B91" s="122"/>
      <c r="C91" s="146"/>
      <c r="D91" s="146"/>
      <c r="E91" s="146"/>
      <c r="F91" s="146"/>
      <c r="G91" s="146"/>
      <c r="H91" s="146"/>
      <c r="I91" s="165"/>
      <c r="J91" s="146"/>
      <c r="K91" s="177"/>
      <c r="L91" s="146"/>
      <c r="M91" s="146"/>
      <c r="N91" s="146"/>
      <c r="O91" s="146"/>
      <c r="P91" s="146"/>
      <c r="Q91" s="146"/>
      <c r="R91" s="146"/>
      <c r="S91" s="146"/>
      <c r="T91" s="146"/>
      <c r="U91" s="146"/>
      <c r="V91" s="146"/>
      <c r="W91" s="146"/>
      <c r="X91" s="146"/>
      <c r="Y91" s="146"/>
      <c r="Z91" s="146"/>
    </row>
    <row r="92" spans="1:27" ht="15.75" hidden="1" customHeight="1" x14ac:dyDescent="0.15">
      <c r="A92" s="122"/>
      <c r="B92" s="122"/>
      <c r="C92" s="146"/>
      <c r="D92" s="146"/>
      <c r="E92" s="146"/>
      <c r="F92" s="146"/>
      <c r="G92" s="146"/>
      <c r="H92" s="146"/>
      <c r="I92" s="165"/>
      <c r="J92" s="146"/>
      <c r="K92" s="177"/>
      <c r="L92" s="146"/>
      <c r="M92" s="146"/>
      <c r="N92" s="146"/>
      <c r="O92" s="146"/>
      <c r="P92" s="146"/>
      <c r="Q92" s="146"/>
      <c r="R92" s="146"/>
      <c r="S92" s="146"/>
      <c r="T92" s="146"/>
      <c r="U92" s="146"/>
      <c r="V92" s="146"/>
      <c r="W92" s="146"/>
      <c r="X92" s="146"/>
      <c r="Y92" s="146"/>
      <c r="Z92" s="146"/>
    </row>
    <row r="93" spans="1:27" ht="15.75" hidden="1" customHeight="1" x14ac:dyDescent="0.15">
      <c r="A93" s="122"/>
      <c r="B93" s="122"/>
      <c r="C93" s="146"/>
      <c r="D93" s="146"/>
      <c r="E93" s="146"/>
      <c r="F93" s="146"/>
      <c r="G93" s="146"/>
      <c r="H93" s="146"/>
      <c r="I93" s="165"/>
      <c r="J93" s="146"/>
      <c r="K93" s="177"/>
      <c r="L93" s="146"/>
      <c r="M93" s="146"/>
      <c r="N93" s="146"/>
      <c r="O93" s="146"/>
      <c r="P93" s="146"/>
      <c r="Q93" s="146"/>
      <c r="R93" s="146"/>
      <c r="S93" s="146"/>
      <c r="T93" s="146"/>
      <c r="U93" s="146"/>
      <c r="V93" s="146"/>
      <c r="W93" s="146"/>
      <c r="X93" s="146"/>
      <c r="Y93" s="146"/>
      <c r="Z93" s="146"/>
    </row>
    <row r="94" spans="1:27" ht="15.75" hidden="1" customHeight="1" x14ac:dyDescent="0.15">
      <c r="A94" s="122"/>
      <c r="B94" s="122"/>
      <c r="C94" s="146"/>
      <c r="D94" s="146"/>
      <c r="E94" s="146"/>
      <c r="F94" s="146"/>
      <c r="G94" s="146"/>
      <c r="H94" s="146"/>
      <c r="I94" s="165"/>
      <c r="J94" s="146"/>
      <c r="K94" s="177"/>
      <c r="L94" s="146"/>
      <c r="M94" s="146"/>
      <c r="N94" s="146"/>
      <c r="O94" s="146"/>
      <c r="P94" s="146"/>
      <c r="Q94" s="146"/>
      <c r="R94" s="146"/>
      <c r="S94" s="146"/>
      <c r="T94" s="146"/>
      <c r="U94" s="146"/>
      <c r="V94" s="146"/>
      <c r="W94" s="146"/>
      <c r="X94" s="146"/>
      <c r="Y94" s="146"/>
      <c r="Z94" s="146"/>
    </row>
    <row r="95" spans="1:27" ht="15.75" hidden="1" customHeight="1" x14ac:dyDescent="0.15">
      <c r="A95" s="122"/>
      <c r="B95" s="122"/>
      <c r="C95" s="146"/>
      <c r="D95" s="146"/>
      <c r="E95" s="146"/>
      <c r="F95" s="146"/>
      <c r="G95" s="146"/>
      <c r="H95" s="146"/>
      <c r="I95" s="165"/>
      <c r="J95" s="146"/>
      <c r="K95" s="177"/>
      <c r="L95" s="146"/>
      <c r="M95" s="146"/>
      <c r="N95" s="146"/>
      <c r="O95" s="146"/>
      <c r="P95" s="146"/>
      <c r="Q95" s="146"/>
      <c r="R95" s="146"/>
      <c r="S95" s="146"/>
      <c r="T95" s="146"/>
      <c r="U95" s="146"/>
      <c r="V95" s="146"/>
      <c r="W95" s="146"/>
      <c r="X95" s="146"/>
      <c r="Y95" s="146"/>
      <c r="Z95" s="146"/>
    </row>
    <row r="96" spans="1:27" ht="15.75" hidden="1" customHeight="1" x14ac:dyDescent="0.15">
      <c r="A96" s="122"/>
      <c r="B96" s="122"/>
      <c r="C96" s="146"/>
      <c r="D96" s="146"/>
      <c r="E96" s="146"/>
      <c r="F96" s="146"/>
      <c r="G96" s="146"/>
      <c r="H96" s="146"/>
      <c r="I96" s="165"/>
      <c r="J96" s="146"/>
      <c r="K96" s="177"/>
      <c r="L96" s="146"/>
      <c r="M96" s="146"/>
      <c r="N96" s="146"/>
      <c r="O96" s="146"/>
      <c r="P96" s="146"/>
      <c r="Q96" s="146"/>
      <c r="R96" s="146"/>
      <c r="S96" s="146"/>
      <c r="T96" s="146"/>
      <c r="U96" s="146"/>
      <c r="V96" s="146"/>
      <c r="W96" s="146"/>
      <c r="X96" s="146"/>
      <c r="Y96" s="146"/>
      <c r="Z96" s="146"/>
    </row>
    <row r="97" spans="1:26" ht="15.75" hidden="1" customHeight="1" x14ac:dyDescent="0.15">
      <c r="A97" s="122"/>
      <c r="B97" s="122"/>
      <c r="C97" s="146"/>
      <c r="D97" s="146"/>
      <c r="E97" s="146"/>
      <c r="F97" s="146"/>
      <c r="G97" s="146"/>
      <c r="H97" s="146"/>
      <c r="I97" s="165"/>
      <c r="J97" s="146"/>
      <c r="K97" s="177"/>
      <c r="L97" s="146"/>
      <c r="M97" s="146"/>
      <c r="N97" s="146"/>
      <c r="O97" s="146"/>
      <c r="P97" s="146"/>
      <c r="Q97" s="146"/>
      <c r="R97" s="146"/>
      <c r="S97" s="146"/>
      <c r="T97" s="146"/>
      <c r="U97" s="146"/>
      <c r="V97" s="146"/>
      <c r="W97" s="146"/>
      <c r="X97" s="146"/>
      <c r="Y97" s="146"/>
      <c r="Z97" s="146"/>
    </row>
    <row r="98" spans="1:26" ht="15.75" hidden="1" customHeight="1" x14ac:dyDescent="0.15">
      <c r="A98" s="122"/>
      <c r="B98" s="122"/>
      <c r="C98" s="146"/>
      <c r="D98" s="146"/>
      <c r="E98" s="146"/>
      <c r="F98" s="146"/>
      <c r="G98" s="146"/>
      <c r="H98" s="146"/>
      <c r="I98" s="165"/>
      <c r="J98" s="146"/>
      <c r="K98" s="177"/>
      <c r="L98" s="146"/>
      <c r="M98" s="146"/>
      <c r="N98" s="146"/>
      <c r="O98" s="146"/>
      <c r="P98" s="146"/>
      <c r="Q98" s="146"/>
      <c r="R98" s="146"/>
      <c r="S98" s="146"/>
      <c r="T98" s="146"/>
      <c r="U98" s="146"/>
      <c r="V98" s="146"/>
      <c r="W98" s="146"/>
      <c r="X98" s="146"/>
      <c r="Y98" s="146"/>
      <c r="Z98" s="146"/>
    </row>
    <row r="99" spans="1:26" ht="15.75" hidden="1" customHeight="1" x14ac:dyDescent="0.15">
      <c r="A99" s="122"/>
      <c r="B99" s="122"/>
      <c r="C99" s="146"/>
      <c r="D99" s="146"/>
      <c r="E99" s="146"/>
      <c r="F99" s="146"/>
      <c r="G99" s="146"/>
      <c r="H99" s="146"/>
      <c r="I99" s="165"/>
      <c r="J99" s="146"/>
      <c r="K99" s="177"/>
      <c r="L99" s="146"/>
      <c r="M99" s="146"/>
      <c r="N99" s="146"/>
      <c r="O99" s="146"/>
      <c r="P99" s="146"/>
      <c r="Q99" s="146"/>
      <c r="R99" s="146"/>
      <c r="S99" s="146"/>
      <c r="T99" s="146"/>
      <c r="U99" s="146"/>
      <c r="V99" s="146"/>
      <c r="W99" s="146"/>
      <c r="X99" s="146"/>
      <c r="Y99" s="146"/>
      <c r="Z99" s="146"/>
    </row>
    <row r="100" spans="1:26" ht="15.75" hidden="1" customHeight="1" x14ac:dyDescent="0.15">
      <c r="A100" s="122"/>
      <c r="B100" s="122"/>
      <c r="C100" s="146"/>
      <c r="D100" s="146"/>
      <c r="E100" s="146"/>
      <c r="F100" s="146"/>
      <c r="G100" s="146"/>
      <c r="H100" s="146"/>
      <c r="I100" s="165"/>
      <c r="J100" s="146"/>
      <c r="K100" s="177"/>
      <c r="L100" s="146"/>
      <c r="M100" s="146"/>
      <c r="N100" s="146"/>
      <c r="O100" s="146"/>
      <c r="P100" s="146"/>
      <c r="Q100" s="146"/>
      <c r="R100" s="146"/>
      <c r="S100" s="146"/>
      <c r="T100" s="146"/>
      <c r="U100" s="146"/>
      <c r="V100" s="146"/>
      <c r="W100" s="146"/>
      <c r="X100" s="146"/>
      <c r="Y100" s="146"/>
      <c r="Z100" s="146"/>
    </row>
    <row r="101" spans="1:26" ht="15.75" hidden="1" customHeight="1" x14ac:dyDescent="0.15">
      <c r="A101" s="122"/>
      <c r="B101" s="122"/>
      <c r="C101" s="146"/>
      <c r="D101" s="146"/>
      <c r="E101" s="146"/>
      <c r="F101" s="146"/>
      <c r="G101" s="146"/>
      <c r="H101" s="146"/>
      <c r="I101" s="165"/>
      <c r="J101" s="146"/>
      <c r="K101" s="177"/>
      <c r="L101" s="146"/>
      <c r="M101" s="146"/>
      <c r="N101" s="146"/>
      <c r="O101" s="146"/>
      <c r="P101" s="146"/>
      <c r="Q101" s="146"/>
      <c r="R101" s="146"/>
      <c r="S101" s="146"/>
      <c r="T101" s="146"/>
      <c r="U101" s="146"/>
      <c r="V101" s="146"/>
      <c r="W101" s="146"/>
      <c r="X101" s="146"/>
      <c r="Y101" s="146"/>
      <c r="Z101" s="146"/>
    </row>
    <row r="102" spans="1:26" ht="15.75" hidden="1" customHeight="1" x14ac:dyDescent="0.15">
      <c r="A102" s="122"/>
      <c r="B102" s="122"/>
      <c r="C102" s="146"/>
      <c r="D102" s="146"/>
      <c r="E102" s="146"/>
      <c r="F102" s="146"/>
      <c r="G102" s="146"/>
      <c r="H102" s="146"/>
      <c r="I102" s="165"/>
      <c r="J102" s="146"/>
      <c r="K102" s="177"/>
      <c r="L102" s="146"/>
      <c r="M102" s="146"/>
      <c r="N102" s="146"/>
      <c r="O102" s="146"/>
      <c r="P102" s="146"/>
      <c r="Q102" s="146"/>
      <c r="R102" s="146"/>
      <c r="S102" s="146"/>
      <c r="T102" s="146"/>
      <c r="U102" s="146"/>
      <c r="V102" s="146"/>
      <c r="W102" s="146"/>
      <c r="X102" s="146"/>
      <c r="Y102" s="146"/>
      <c r="Z102" s="146"/>
    </row>
    <row r="103" spans="1:26" ht="15.75" hidden="1" customHeight="1" x14ac:dyDescent="0.15">
      <c r="A103" s="122"/>
      <c r="B103" s="122"/>
      <c r="C103" s="146"/>
      <c r="D103" s="146"/>
      <c r="E103" s="146"/>
      <c r="F103" s="146"/>
      <c r="G103" s="146"/>
      <c r="H103" s="146"/>
      <c r="I103" s="165"/>
      <c r="J103" s="146"/>
      <c r="K103" s="177"/>
      <c r="L103" s="146"/>
      <c r="M103" s="146"/>
      <c r="N103" s="146"/>
      <c r="O103" s="146"/>
      <c r="P103" s="146"/>
      <c r="Q103" s="146"/>
      <c r="R103" s="146"/>
      <c r="S103" s="146"/>
      <c r="T103" s="146"/>
      <c r="U103" s="146"/>
      <c r="V103" s="146"/>
      <c r="W103" s="146"/>
      <c r="X103" s="146"/>
      <c r="Y103" s="146"/>
      <c r="Z103" s="146"/>
    </row>
    <row r="104" spans="1:26" ht="15.75" hidden="1" customHeight="1" x14ac:dyDescent="0.15">
      <c r="A104" s="122"/>
      <c r="B104" s="122"/>
      <c r="C104" s="146"/>
      <c r="D104" s="146"/>
      <c r="E104" s="146"/>
      <c r="F104" s="146"/>
      <c r="G104" s="146"/>
      <c r="H104" s="146"/>
      <c r="I104" s="165"/>
      <c r="J104" s="146"/>
      <c r="K104" s="177"/>
      <c r="L104" s="146"/>
      <c r="M104" s="146"/>
      <c r="N104" s="146"/>
      <c r="O104" s="146"/>
      <c r="P104" s="146"/>
      <c r="Q104" s="146"/>
      <c r="R104" s="146"/>
      <c r="S104" s="146"/>
      <c r="T104" s="146"/>
      <c r="U104" s="146"/>
      <c r="V104" s="146"/>
      <c r="W104" s="146"/>
      <c r="X104" s="146"/>
      <c r="Y104" s="146"/>
      <c r="Z104" s="146"/>
    </row>
    <row r="105" spans="1:26" ht="15.75" hidden="1" customHeight="1" x14ac:dyDescent="0.15">
      <c r="A105" s="122"/>
      <c r="B105" s="122"/>
      <c r="C105" s="146"/>
      <c r="D105" s="146"/>
      <c r="E105" s="146"/>
      <c r="F105" s="146"/>
      <c r="G105" s="146"/>
      <c r="H105" s="146"/>
      <c r="I105" s="165"/>
      <c r="J105" s="146"/>
      <c r="K105" s="177"/>
      <c r="L105" s="146"/>
      <c r="M105" s="146"/>
      <c r="N105" s="146"/>
      <c r="O105" s="146"/>
      <c r="P105" s="146"/>
      <c r="Q105" s="146"/>
      <c r="R105" s="146"/>
      <c r="S105" s="146"/>
      <c r="T105" s="146"/>
      <c r="U105" s="146"/>
      <c r="V105" s="146"/>
      <c r="W105" s="146"/>
      <c r="X105" s="146"/>
      <c r="Y105" s="146"/>
      <c r="Z105" s="146"/>
    </row>
    <row r="106" spans="1:26" ht="15.75" hidden="1" customHeight="1" x14ac:dyDescent="0.15">
      <c r="A106" s="122"/>
      <c r="B106" s="122"/>
      <c r="C106" s="146"/>
      <c r="D106" s="146"/>
      <c r="E106" s="146"/>
      <c r="F106" s="146"/>
      <c r="G106" s="146"/>
      <c r="H106" s="146"/>
      <c r="I106" s="165"/>
      <c r="J106" s="146"/>
      <c r="K106" s="177"/>
      <c r="L106" s="146"/>
      <c r="M106" s="146"/>
      <c r="N106" s="146"/>
      <c r="O106" s="146"/>
      <c r="P106" s="146"/>
      <c r="Q106" s="146"/>
      <c r="R106" s="146"/>
      <c r="S106" s="146"/>
      <c r="T106" s="146"/>
      <c r="U106" s="146"/>
      <c r="V106" s="146"/>
      <c r="W106" s="146"/>
      <c r="X106" s="146"/>
      <c r="Y106" s="146"/>
      <c r="Z106" s="146"/>
    </row>
    <row r="107" spans="1:26" ht="15.75" hidden="1" customHeight="1" x14ac:dyDescent="0.15">
      <c r="A107" s="122"/>
      <c r="B107" s="122"/>
      <c r="C107" s="146"/>
      <c r="D107" s="146"/>
      <c r="E107" s="146"/>
      <c r="F107" s="146"/>
      <c r="G107" s="146"/>
      <c r="H107" s="146"/>
      <c r="I107" s="165"/>
      <c r="J107" s="146"/>
      <c r="K107" s="177"/>
      <c r="L107" s="146"/>
      <c r="M107" s="146"/>
      <c r="N107" s="146"/>
      <c r="O107" s="146"/>
      <c r="P107" s="146"/>
      <c r="Q107" s="146"/>
      <c r="R107" s="146"/>
      <c r="S107" s="146"/>
      <c r="T107" s="146"/>
      <c r="U107" s="146"/>
      <c r="V107" s="146"/>
      <c r="W107" s="146"/>
      <c r="X107" s="146"/>
      <c r="Y107" s="146"/>
      <c r="Z107" s="146"/>
    </row>
    <row r="108" spans="1:26" ht="20.100000000000001" customHeight="1" x14ac:dyDescent="0.15">
      <c r="A108" s="122"/>
      <c r="B108" s="122"/>
      <c r="C108" s="146"/>
      <c r="D108" s="146"/>
      <c r="E108" s="146"/>
      <c r="F108" s="146"/>
      <c r="G108" s="146"/>
      <c r="H108" s="146"/>
      <c r="I108" s="165"/>
      <c r="J108" s="146"/>
      <c r="K108" s="177"/>
      <c r="L108" s="146"/>
      <c r="M108" s="146"/>
      <c r="N108" s="146"/>
      <c r="O108" s="146"/>
      <c r="P108" s="146"/>
      <c r="Q108" s="146"/>
      <c r="R108" s="146"/>
      <c r="S108" s="146"/>
      <c r="T108" s="146"/>
      <c r="U108" s="146"/>
      <c r="V108" s="146"/>
      <c r="W108" s="146"/>
      <c r="X108" s="146"/>
      <c r="Y108" s="146"/>
      <c r="Z108" s="146"/>
    </row>
    <row r="109" spans="1:26" ht="20.100000000000001" customHeight="1" x14ac:dyDescent="0.15">
      <c r="A109" s="122"/>
      <c r="B109" s="122"/>
      <c r="C109" s="133" t="s">
        <v>84</v>
      </c>
      <c r="D109" s="134"/>
      <c r="E109" s="134"/>
      <c r="F109" s="134"/>
      <c r="G109" s="134"/>
      <c r="H109" s="135"/>
      <c r="Q109" s="178"/>
    </row>
    <row r="110" spans="1:26" ht="15" customHeight="1" x14ac:dyDescent="0.15">
      <c r="A110" s="122"/>
      <c r="B110" s="122"/>
      <c r="C110" s="179"/>
      <c r="D110" s="180"/>
      <c r="E110" s="180"/>
      <c r="F110" s="180"/>
      <c r="G110" s="180"/>
      <c r="H110" s="180"/>
      <c r="I110" s="181"/>
      <c r="J110" s="138"/>
      <c r="K110" s="181"/>
      <c r="L110" s="138"/>
      <c r="M110" s="138"/>
      <c r="N110" s="138"/>
      <c r="O110" s="138"/>
      <c r="P110" s="138"/>
      <c r="Q110" s="182"/>
      <c r="R110" s="138"/>
      <c r="S110" s="138"/>
      <c r="T110" s="138"/>
      <c r="U110" s="138"/>
      <c r="V110" s="138"/>
      <c r="W110" s="138"/>
      <c r="X110" s="138"/>
      <c r="Y110" s="138"/>
      <c r="Z110" s="139"/>
    </row>
    <row r="111" spans="1:26" ht="30" customHeight="1" x14ac:dyDescent="0.15">
      <c r="A111" s="122"/>
      <c r="B111" s="122"/>
      <c r="C111" s="179"/>
      <c r="D111" s="183" t="s">
        <v>109</v>
      </c>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45"/>
    </row>
    <row r="112" spans="1:26" ht="20.100000000000001" customHeight="1" x14ac:dyDescent="0.15">
      <c r="A112" s="122"/>
      <c r="B112" s="122"/>
      <c r="C112" s="140"/>
      <c r="D112" s="141">
        <v>1</v>
      </c>
      <c r="E112" s="120" t="s">
        <v>85</v>
      </c>
      <c r="I112" s="38"/>
      <c r="J112" s="38"/>
      <c r="K112" s="38"/>
      <c r="L112" s="38"/>
      <c r="M112" s="38"/>
      <c r="N112" s="38"/>
      <c r="O112" s="38"/>
      <c r="P112" s="38"/>
      <c r="Q112" s="64"/>
      <c r="R112" s="38"/>
      <c r="S112" s="38"/>
      <c r="T112" s="38"/>
      <c r="U112" s="38"/>
      <c r="V112" s="38"/>
      <c r="W112" s="38"/>
      <c r="X112" s="38"/>
      <c r="Y112" s="38"/>
      <c r="Z112" s="145"/>
    </row>
    <row r="113" spans="1:26" ht="20.100000000000001" customHeight="1" x14ac:dyDescent="0.15">
      <c r="A113" s="122"/>
      <c r="B113" s="122"/>
      <c r="C113" s="140"/>
      <c r="D113" s="141"/>
      <c r="E113" s="146"/>
      <c r="F113" s="146"/>
      <c r="G113" s="146"/>
      <c r="H113" s="146"/>
      <c r="I113" s="152"/>
      <c r="J113" s="148" t="s">
        <v>86</v>
      </c>
      <c r="K113" s="171"/>
      <c r="L113" s="147"/>
      <c r="M113" s="147"/>
      <c r="N113" s="147"/>
      <c r="O113" s="147"/>
      <c r="P113" s="147"/>
      <c r="Q113" s="184"/>
      <c r="R113" s="147"/>
      <c r="S113" s="147"/>
      <c r="T113" s="147"/>
      <c r="U113" s="147"/>
      <c r="V113" s="147"/>
      <c r="W113" s="147"/>
      <c r="X113" s="147"/>
      <c r="Y113" s="147"/>
      <c r="Z113" s="145"/>
    </row>
    <row r="114" spans="1:26" ht="20.100000000000001" customHeight="1" x14ac:dyDescent="0.15">
      <c r="A114" s="122">
        <f>IFERROR(IF(AND(TRIM($I114)&lt;&gt;"", NOT(OR(IFERROR(SEARCH(" ",$I114),0)&gt;0, IFERROR(SEARCH("　",$I114),0)&gt;0))),1001,0),3)</f>
        <v>0</v>
      </c>
      <c r="B114" s="122"/>
      <c r="C114" s="140"/>
      <c r="D114" s="141">
        <f>D112+1</f>
        <v>2</v>
      </c>
      <c r="E114" s="120" t="s">
        <v>96</v>
      </c>
      <c r="I114" s="38"/>
      <c r="J114" s="38"/>
      <c r="K114" s="38"/>
      <c r="L114" s="38"/>
      <c r="M114" s="38"/>
      <c r="N114" s="38"/>
      <c r="O114" s="38"/>
      <c r="P114" s="38"/>
      <c r="Q114" s="38"/>
      <c r="R114" s="38"/>
      <c r="S114" s="38"/>
      <c r="T114" s="38"/>
      <c r="U114" s="38"/>
      <c r="V114" s="38"/>
      <c r="W114" s="38"/>
      <c r="X114" s="38"/>
      <c r="Y114" s="38"/>
      <c r="Z114" s="145"/>
    </row>
    <row r="115" spans="1:26" ht="20.100000000000001" customHeight="1" x14ac:dyDescent="0.15">
      <c r="A115" s="122"/>
      <c r="B115" s="122"/>
      <c r="C115" s="140"/>
      <c r="D115" s="141"/>
      <c r="E115" s="146"/>
      <c r="F115" s="146"/>
      <c r="G115" s="146"/>
      <c r="H115" s="146"/>
      <c r="I115" s="152"/>
      <c r="J115" s="148" t="s">
        <v>68</v>
      </c>
      <c r="K115" s="148"/>
      <c r="L115" s="148"/>
      <c r="M115" s="148"/>
      <c r="N115" s="148"/>
      <c r="O115" s="148"/>
      <c r="P115" s="148"/>
      <c r="Q115" s="148"/>
      <c r="R115" s="148"/>
      <c r="S115" s="148"/>
      <c r="T115" s="148"/>
      <c r="U115" s="148"/>
      <c r="V115" s="148"/>
      <c r="W115" s="148"/>
      <c r="X115" s="148"/>
      <c r="Y115" s="148"/>
      <c r="Z115" s="145"/>
    </row>
    <row r="116" spans="1:26" ht="20.100000000000001" customHeight="1" x14ac:dyDescent="0.15">
      <c r="A116" s="122">
        <f>IFERROR(IF(AND(TRIM($I116)&lt;&gt;"", NOT(OR(IFERROR(SEARCH(" ",$I116),0)&gt;0, IFERROR(SEARCH("　",$I116),0)&gt;0))),1001,0),3)</f>
        <v>0</v>
      </c>
      <c r="B116" s="122"/>
      <c r="C116" s="140"/>
      <c r="D116" s="141">
        <f>D114+1</f>
        <v>3</v>
      </c>
      <c r="E116" s="120" t="s">
        <v>97</v>
      </c>
      <c r="I116" s="38"/>
      <c r="J116" s="38"/>
      <c r="K116" s="38"/>
      <c r="L116" s="38"/>
      <c r="M116" s="38"/>
      <c r="N116" s="38"/>
      <c r="O116" s="38"/>
      <c r="P116" s="38"/>
      <c r="Q116" s="38"/>
      <c r="R116" s="38"/>
      <c r="S116" s="38"/>
      <c r="T116" s="38"/>
      <c r="U116" s="38"/>
      <c r="V116" s="38"/>
      <c r="W116" s="38"/>
      <c r="X116" s="38"/>
      <c r="Y116" s="38"/>
      <c r="Z116" s="145"/>
    </row>
    <row r="117" spans="1:26" ht="20.100000000000001" customHeight="1" x14ac:dyDescent="0.15">
      <c r="A117" s="122"/>
      <c r="B117" s="122"/>
      <c r="C117" s="140"/>
      <c r="D117" s="146"/>
      <c r="E117" s="146"/>
      <c r="F117" s="146"/>
      <c r="G117" s="146"/>
      <c r="H117" s="146"/>
      <c r="I117" s="152"/>
      <c r="J117" s="148" t="s">
        <v>70</v>
      </c>
      <c r="K117" s="148"/>
      <c r="L117" s="148"/>
      <c r="M117" s="148"/>
      <c r="N117" s="148"/>
      <c r="O117" s="148"/>
      <c r="P117" s="148"/>
      <c r="Q117" s="148"/>
      <c r="R117" s="148"/>
      <c r="S117" s="148"/>
      <c r="T117" s="148"/>
      <c r="U117" s="148"/>
      <c r="V117" s="148"/>
      <c r="W117" s="148"/>
      <c r="X117" s="148"/>
      <c r="Y117" s="148"/>
      <c r="Z117" s="145"/>
    </row>
    <row r="118" spans="1:26" ht="20.100000000000001" customHeight="1" x14ac:dyDescent="0.15">
      <c r="A118" s="122"/>
      <c r="B118" s="122"/>
      <c r="C118" s="140"/>
      <c r="D118" s="141">
        <f>D116+1</f>
        <v>4</v>
      </c>
      <c r="E118" s="120" t="s">
        <v>63</v>
      </c>
      <c r="I118" s="59"/>
      <c r="J118" s="60"/>
      <c r="K118" s="60"/>
      <c r="L118" s="60"/>
      <c r="M118" s="60"/>
      <c r="N118" s="146"/>
      <c r="O118" s="146"/>
      <c r="P118" s="146"/>
      <c r="Q118" s="146"/>
      <c r="R118" s="146"/>
      <c r="S118" s="146"/>
      <c r="T118" s="146"/>
      <c r="U118" s="146"/>
      <c r="V118" s="146"/>
      <c r="W118" s="146"/>
      <c r="X118" s="146"/>
      <c r="Y118" s="146"/>
      <c r="Z118" s="145"/>
    </row>
    <row r="119" spans="1:26" ht="20.100000000000001" customHeight="1" x14ac:dyDescent="0.15">
      <c r="A119" s="122"/>
      <c r="B119" s="122"/>
      <c r="C119" s="140"/>
      <c r="D119" s="141"/>
      <c r="E119" s="146"/>
      <c r="F119" s="146"/>
      <c r="G119" s="146"/>
      <c r="H119" s="146"/>
      <c r="I119" s="143"/>
      <c r="J119" s="148" t="s">
        <v>134</v>
      </c>
      <c r="K119" s="147"/>
      <c r="L119" s="147"/>
      <c r="M119" s="147"/>
      <c r="N119" s="147"/>
      <c r="O119" s="147"/>
      <c r="P119" s="147"/>
      <c r="Q119" s="147"/>
      <c r="R119" s="147"/>
      <c r="S119" s="147"/>
      <c r="T119" s="147"/>
      <c r="U119" s="147"/>
      <c r="V119" s="147"/>
      <c r="W119" s="147"/>
      <c r="X119" s="147"/>
      <c r="Y119" s="147"/>
      <c r="Z119" s="145"/>
    </row>
    <row r="120" spans="1:26" ht="20.100000000000001" customHeight="1" x14ac:dyDescent="0.15">
      <c r="A120" s="122">
        <f>IFERROR(IF(AND(TRIM($I120)&lt;&gt;"", AND(OR(ISERROR(FIND("@"&amp;LEFT($I120,3)&amp;"@", 都道府県3))=FALSE, ISERROR(FIND("@"&amp;LEFT($I120,4)&amp;"@",都道府県4))=FALSE))=FALSE),1001,0),3)</f>
        <v>0</v>
      </c>
      <c r="B120" s="122"/>
      <c r="C120" s="140"/>
      <c r="D120" s="141">
        <f>D118+1</f>
        <v>5</v>
      </c>
      <c r="E120" s="120" t="s">
        <v>64</v>
      </c>
      <c r="I120" s="61"/>
      <c r="J120" s="61"/>
      <c r="K120" s="61"/>
      <c r="L120" s="61"/>
      <c r="M120" s="61"/>
      <c r="N120" s="61"/>
      <c r="O120" s="61"/>
      <c r="P120" s="61"/>
      <c r="Q120" s="62"/>
      <c r="R120" s="61"/>
      <c r="S120" s="61"/>
      <c r="T120" s="61"/>
      <c r="U120" s="61"/>
      <c r="V120" s="61"/>
      <c r="W120" s="61"/>
      <c r="X120" s="61"/>
      <c r="Y120" s="61"/>
      <c r="Z120" s="145"/>
    </row>
    <row r="121" spans="1:26" ht="20.100000000000001" customHeight="1" x14ac:dyDescent="0.15">
      <c r="A121" s="122"/>
      <c r="B121" s="122"/>
      <c r="C121" s="140"/>
      <c r="D121" s="141"/>
      <c r="E121" s="146"/>
      <c r="F121" s="146"/>
      <c r="G121" s="146"/>
      <c r="H121" s="146"/>
      <c r="I121" s="143"/>
      <c r="J121" s="148" t="s">
        <v>98</v>
      </c>
      <c r="K121" s="147"/>
      <c r="L121" s="147"/>
      <c r="M121" s="147"/>
      <c r="N121" s="147"/>
      <c r="O121" s="147"/>
      <c r="P121" s="147"/>
      <c r="Q121" s="147"/>
      <c r="R121" s="147"/>
      <c r="S121" s="147"/>
      <c r="T121" s="147"/>
      <c r="U121" s="147"/>
      <c r="V121" s="147"/>
      <c r="W121" s="147"/>
      <c r="X121" s="147"/>
      <c r="Y121" s="147"/>
      <c r="Z121" s="145"/>
    </row>
    <row r="122" spans="1:26" ht="20.100000000000001" customHeight="1" x14ac:dyDescent="0.15">
      <c r="A122" s="122">
        <f>IFERROR(IF(AND(TRIM($I122)&lt;&gt;"", NOT(AND(ISNUMBER(VALUE(SUBSTITUTE($I122,"-",""))), IFERROR(SEARCH("-",$I122),0)&gt;0))),1001,0),3)</f>
        <v>0</v>
      </c>
      <c r="B122" s="122"/>
      <c r="C122" s="140"/>
      <c r="D122" s="141">
        <f>D120+1</f>
        <v>6</v>
      </c>
      <c r="E122" s="120" t="s">
        <v>71</v>
      </c>
      <c r="I122" s="38"/>
      <c r="J122" s="38"/>
      <c r="K122" s="38"/>
      <c r="L122" s="38"/>
      <c r="M122" s="38"/>
      <c r="O122" s="153" t="s">
        <v>72</v>
      </c>
      <c r="P122" s="1"/>
      <c r="Q122" s="120" t="s">
        <v>73</v>
      </c>
      <c r="Y122" s="147"/>
      <c r="Z122" s="145"/>
    </row>
    <row r="123" spans="1:26" ht="20.100000000000001" customHeight="1" x14ac:dyDescent="0.15">
      <c r="A123" s="122"/>
      <c r="B123" s="122"/>
      <c r="C123" s="149"/>
      <c r="D123" s="146"/>
      <c r="E123" s="146"/>
      <c r="F123" s="146"/>
      <c r="G123" s="146"/>
      <c r="H123" s="146"/>
      <c r="I123" s="143"/>
      <c r="J123" s="148" t="s">
        <v>99</v>
      </c>
      <c r="K123" s="147"/>
      <c r="L123" s="147"/>
      <c r="M123" s="147"/>
      <c r="N123" s="147"/>
      <c r="O123" s="147"/>
      <c r="P123" s="147"/>
      <c r="Q123" s="147"/>
      <c r="R123" s="147"/>
      <c r="S123" s="147"/>
      <c r="T123" s="147"/>
      <c r="U123" s="147"/>
      <c r="V123" s="147"/>
      <c r="W123" s="147"/>
      <c r="X123" s="147"/>
      <c r="Y123" s="147"/>
      <c r="Z123" s="145"/>
    </row>
    <row r="124" spans="1:26" ht="20.100000000000001" customHeight="1" x14ac:dyDescent="0.15">
      <c r="A124" s="122">
        <f>IFERROR(IF(AND(TRIM($I124)&lt;&gt;"", NOT(AND(ISNUMBER(VALUE(SUBSTITUTE($I124,"-",""))), IFERROR(SEARCH("-",$I124),0)&gt;0))),1001,0),3)</f>
        <v>0</v>
      </c>
      <c r="B124" s="122"/>
      <c r="C124" s="140"/>
      <c r="D124" s="141">
        <f>D122+1</f>
        <v>7</v>
      </c>
      <c r="E124" s="120" t="s">
        <v>75</v>
      </c>
      <c r="I124" s="38"/>
      <c r="J124" s="38"/>
      <c r="K124" s="38"/>
      <c r="L124" s="38"/>
      <c r="M124" s="38"/>
      <c r="N124" s="147"/>
      <c r="O124" s="147"/>
      <c r="P124" s="147"/>
      <c r="Q124" s="147"/>
      <c r="R124" s="147"/>
      <c r="S124" s="147"/>
      <c r="T124" s="147"/>
      <c r="U124" s="147"/>
      <c r="V124" s="147"/>
      <c r="W124" s="147"/>
      <c r="X124" s="147"/>
      <c r="Y124" s="147"/>
      <c r="Z124" s="145"/>
    </row>
    <row r="125" spans="1:26" ht="20.100000000000001" customHeight="1" x14ac:dyDescent="0.15">
      <c r="A125" s="122"/>
      <c r="B125" s="122"/>
      <c r="C125" s="149"/>
      <c r="D125" s="146"/>
      <c r="E125" s="146"/>
      <c r="F125" s="146"/>
      <c r="G125" s="146"/>
      <c r="H125" s="146"/>
      <c r="I125" s="143"/>
      <c r="J125" s="148" t="s">
        <v>99</v>
      </c>
      <c r="K125" s="147"/>
      <c r="L125" s="147"/>
      <c r="M125" s="147"/>
      <c r="N125" s="147"/>
      <c r="O125" s="147"/>
      <c r="P125" s="147"/>
      <c r="Q125" s="147"/>
      <c r="R125" s="147"/>
      <c r="S125" s="147"/>
      <c r="T125" s="147"/>
      <c r="U125" s="147"/>
      <c r="V125" s="147"/>
      <c r="W125" s="147"/>
      <c r="X125" s="147"/>
      <c r="Y125" s="147"/>
      <c r="Z125" s="145"/>
    </row>
    <row r="126" spans="1:26" ht="20.100000000000001" customHeight="1" x14ac:dyDescent="0.15">
      <c r="A126" s="122">
        <f>IFERROR(IF(AND(TRIM($I126)&lt;&gt;"", NOT(IFERROR(SEARCH("@",$I126),0)&gt;0)),1001,0),3)</f>
        <v>0</v>
      </c>
      <c r="B126" s="122"/>
      <c r="C126" s="140"/>
      <c r="D126" s="141">
        <f>D124+1</f>
        <v>8</v>
      </c>
      <c r="E126" s="120" t="s">
        <v>76</v>
      </c>
      <c r="I126" s="38"/>
      <c r="J126" s="38"/>
      <c r="K126" s="38"/>
      <c r="L126" s="38"/>
      <c r="M126" s="38"/>
      <c r="N126" s="38"/>
      <c r="O126" s="38"/>
      <c r="P126" s="38"/>
      <c r="Q126" s="39"/>
      <c r="R126" s="38"/>
      <c r="S126" s="38"/>
      <c r="T126" s="38"/>
      <c r="U126" s="38"/>
      <c r="V126" s="38"/>
      <c r="W126" s="38"/>
      <c r="X126" s="38"/>
      <c r="Y126" s="38"/>
      <c r="Z126" s="145"/>
    </row>
    <row r="127" spans="1:26" ht="20.100000000000001" customHeight="1" x14ac:dyDescent="0.15">
      <c r="A127" s="122"/>
      <c r="B127" s="122"/>
      <c r="C127" s="149"/>
      <c r="D127" s="146"/>
      <c r="E127" s="146"/>
      <c r="F127" s="146"/>
      <c r="G127" s="146"/>
      <c r="H127" s="146"/>
      <c r="I127" s="143"/>
      <c r="J127" s="154" t="s">
        <v>132</v>
      </c>
      <c r="K127" s="171"/>
      <c r="L127" s="147"/>
      <c r="M127" s="147"/>
      <c r="N127" s="147"/>
      <c r="O127" s="147"/>
      <c r="P127" s="147"/>
      <c r="Q127" s="172"/>
      <c r="R127" s="147"/>
      <c r="S127" s="147"/>
      <c r="T127" s="147"/>
      <c r="U127" s="147"/>
      <c r="V127" s="147"/>
      <c r="W127" s="147"/>
      <c r="X127" s="147"/>
      <c r="Y127" s="147"/>
      <c r="Z127" s="145"/>
    </row>
    <row r="128" spans="1:26" ht="20.100000000000001" customHeight="1" x14ac:dyDescent="0.15">
      <c r="A128" s="122"/>
      <c r="B128" s="122"/>
      <c r="C128" s="160"/>
      <c r="D128" s="161"/>
      <c r="E128" s="161"/>
      <c r="F128" s="161"/>
      <c r="G128" s="161"/>
      <c r="H128" s="161"/>
      <c r="I128" s="163"/>
      <c r="J128" s="162"/>
      <c r="K128" s="163"/>
      <c r="L128" s="162"/>
      <c r="M128" s="162"/>
      <c r="N128" s="162"/>
      <c r="O128" s="162"/>
      <c r="P128" s="162"/>
      <c r="Q128" s="185"/>
      <c r="R128" s="162"/>
      <c r="S128" s="162"/>
      <c r="T128" s="162"/>
      <c r="U128" s="162"/>
      <c r="V128" s="162"/>
      <c r="W128" s="162"/>
      <c r="X128" s="162"/>
      <c r="Y128" s="162"/>
      <c r="Z128" s="164"/>
    </row>
    <row r="129" spans="1:26" ht="20.100000000000001" customHeight="1" x14ac:dyDescent="0.15">
      <c r="A129" s="122"/>
      <c r="B129" s="122"/>
      <c r="C129" s="146"/>
      <c r="D129" s="146"/>
      <c r="E129" s="146"/>
      <c r="F129" s="146"/>
      <c r="G129" s="146"/>
      <c r="H129" s="146"/>
      <c r="I129" s="166"/>
      <c r="J129" s="166"/>
      <c r="K129" s="166"/>
      <c r="L129" s="166"/>
      <c r="M129" s="166"/>
      <c r="N129" s="166"/>
      <c r="O129" s="166"/>
      <c r="P129" s="166"/>
      <c r="Q129" s="186"/>
      <c r="R129" s="166"/>
      <c r="S129" s="166"/>
      <c r="T129" s="166"/>
      <c r="U129" s="166"/>
      <c r="V129" s="166"/>
      <c r="W129" s="166"/>
      <c r="X129" s="166"/>
      <c r="Y129" s="166"/>
      <c r="Z129" s="146"/>
    </row>
    <row r="130" spans="1:26" ht="15.75" hidden="1" customHeight="1" x14ac:dyDescent="0.15">
      <c r="A130" s="122"/>
      <c r="B130" s="122"/>
      <c r="C130" s="146"/>
      <c r="D130" s="146"/>
      <c r="E130" s="146"/>
      <c r="F130" s="146"/>
      <c r="G130" s="146"/>
      <c r="H130" s="146"/>
      <c r="I130" s="166"/>
      <c r="J130" s="166"/>
      <c r="K130" s="166"/>
      <c r="L130" s="166"/>
      <c r="M130" s="166"/>
      <c r="N130" s="166"/>
      <c r="O130" s="166"/>
      <c r="P130" s="166"/>
      <c r="Q130" s="186"/>
      <c r="R130" s="166"/>
      <c r="S130" s="166"/>
      <c r="T130" s="166"/>
      <c r="U130" s="166"/>
      <c r="V130" s="166"/>
      <c r="W130" s="166"/>
      <c r="X130" s="166"/>
      <c r="Y130" s="166"/>
      <c r="Z130" s="146"/>
    </row>
    <row r="131" spans="1:26" ht="15.75" hidden="1" customHeight="1" x14ac:dyDescent="0.15">
      <c r="A131" s="122"/>
      <c r="B131" s="122"/>
      <c r="C131" s="146"/>
      <c r="D131" s="146"/>
      <c r="E131" s="146"/>
      <c r="F131" s="146"/>
      <c r="G131" s="146"/>
      <c r="H131" s="146"/>
      <c r="I131" s="166"/>
      <c r="J131" s="166"/>
      <c r="K131" s="166"/>
      <c r="L131" s="166"/>
      <c r="M131" s="166"/>
      <c r="N131" s="166"/>
      <c r="O131" s="166"/>
      <c r="P131" s="166"/>
      <c r="Q131" s="186"/>
      <c r="R131" s="166"/>
      <c r="S131" s="166"/>
      <c r="T131" s="166"/>
      <c r="U131" s="166"/>
      <c r="V131" s="166"/>
      <c r="W131" s="166"/>
      <c r="X131" s="166"/>
      <c r="Y131" s="166"/>
      <c r="Z131" s="146"/>
    </row>
    <row r="132" spans="1:26" ht="15.75" hidden="1" customHeight="1" x14ac:dyDescent="0.15">
      <c r="A132" s="122"/>
      <c r="B132" s="122"/>
      <c r="C132" s="146"/>
      <c r="D132" s="146"/>
      <c r="E132" s="146"/>
      <c r="F132" s="146"/>
      <c r="G132" s="146"/>
      <c r="H132" s="146"/>
      <c r="I132" s="166"/>
      <c r="J132" s="166"/>
      <c r="K132" s="166"/>
      <c r="L132" s="166"/>
      <c r="M132" s="166"/>
      <c r="N132" s="166"/>
      <c r="O132" s="166"/>
      <c r="P132" s="166"/>
      <c r="Q132" s="186"/>
      <c r="R132" s="166"/>
      <c r="S132" s="166"/>
      <c r="T132" s="166"/>
      <c r="U132" s="166"/>
      <c r="V132" s="166"/>
      <c r="W132" s="166"/>
      <c r="X132" s="166"/>
      <c r="Y132" s="166"/>
      <c r="Z132" s="146"/>
    </row>
    <row r="133" spans="1:26" ht="15.75" hidden="1" customHeight="1" x14ac:dyDescent="0.15">
      <c r="A133" s="122"/>
      <c r="B133" s="122"/>
      <c r="C133" s="146"/>
      <c r="D133" s="146"/>
      <c r="E133" s="146"/>
      <c r="F133" s="146"/>
      <c r="G133" s="146"/>
      <c r="H133" s="146"/>
      <c r="I133" s="166"/>
      <c r="J133" s="166"/>
      <c r="K133" s="166"/>
      <c r="L133" s="166"/>
      <c r="M133" s="166"/>
      <c r="N133" s="166"/>
      <c r="O133" s="166"/>
      <c r="P133" s="166"/>
      <c r="Q133" s="186"/>
      <c r="R133" s="166"/>
      <c r="S133" s="166"/>
      <c r="T133" s="166"/>
      <c r="U133" s="166"/>
      <c r="V133" s="166"/>
      <c r="W133" s="166"/>
      <c r="X133" s="166"/>
      <c r="Y133" s="166"/>
      <c r="Z133" s="146"/>
    </row>
    <row r="134" spans="1:26" ht="15.75" hidden="1" customHeight="1" x14ac:dyDescent="0.15">
      <c r="A134" s="122"/>
      <c r="B134" s="122"/>
      <c r="C134" s="146"/>
      <c r="D134" s="146"/>
      <c r="E134" s="146"/>
      <c r="F134" s="146"/>
      <c r="G134" s="146"/>
      <c r="H134" s="146"/>
      <c r="I134" s="166"/>
      <c r="J134" s="166"/>
      <c r="K134" s="166"/>
      <c r="L134" s="166"/>
      <c r="M134" s="166"/>
      <c r="N134" s="166"/>
      <c r="O134" s="166"/>
      <c r="P134" s="166"/>
      <c r="Q134" s="186"/>
      <c r="R134" s="166"/>
      <c r="S134" s="166"/>
      <c r="T134" s="166"/>
      <c r="U134" s="166"/>
      <c r="V134" s="166"/>
      <c r="W134" s="166"/>
      <c r="X134" s="166"/>
      <c r="Y134" s="166"/>
      <c r="Z134" s="146"/>
    </row>
    <row r="135" spans="1:26" ht="15.75" hidden="1" customHeight="1" x14ac:dyDescent="0.15">
      <c r="A135" s="122"/>
      <c r="B135" s="122"/>
      <c r="C135" s="146"/>
      <c r="D135" s="146"/>
      <c r="E135" s="146"/>
      <c r="F135" s="146"/>
      <c r="G135" s="146"/>
      <c r="H135" s="146"/>
      <c r="I135" s="166"/>
      <c r="J135" s="166"/>
      <c r="K135" s="166"/>
      <c r="L135" s="166"/>
      <c r="M135" s="166"/>
      <c r="N135" s="166"/>
      <c r="O135" s="166"/>
      <c r="P135" s="166"/>
      <c r="Q135" s="186"/>
      <c r="R135" s="166"/>
      <c r="S135" s="166"/>
      <c r="T135" s="166"/>
      <c r="U135" s="166"/>
      <c r="V135" s="166"/>
      <c r="W135" s="166"/>
      <c r="X135" s="166"/>
      <c r="Y135" s="166"/>
      <c r="Z135" s="146"/>
    </row>
    <row r="136" spans="1:26" ht="15.75" hidden="1" customHeight="1" x14ac:dyDescent="0.15">
      <c r="A136" s="122"/>
      <c r="B136" s="122"/>
      <c r="C136" s="146"/>
      <c r="D136" s="146"/>
      <c r="E136" s="146"/>
      <c r="F136" s="146"/>
      <c r="G136" s="146"/>
      <c r="H136" s="146"/>
      <c r="I136" s="166"/>
      <c r="J136" s="166"/>
      <c r="K136" s="166"/>
      <c r="L136" s="166"/>
      <c r="M136" s="166"/>
      <c r="N136" s="166"/>
      <c r="O136" s="166"/>
      <c r="P136" s="166"/>
      <c r="Q136" s="186"/>
      <c r="R136" s="166"/>
      <c r="S136" s="166"/>
      <c r="T136" s="166"/>
      <c r="U136" s="166"/>
      <c r="V136" s="166"/>
      <c r="W136" s="166"/>
      <c r="X136" s="166"/>
      <c r="Y136" s="166"/>
      <c r="Z136" s="146"/>
    </row>
    <row r="137" spans="1:26" ht="15.75" hidden="1" customHeight="1" x14ac:dyDescent="0.15">
      <c r="A137" s="122"/>
      <c r="B137" s="122"/>
      <c r="C137" s="146"/>
      <c r="D137" s="146"/>
      <c r="E137" s="146"/>
      <c r="F137" s="146"/>
      <c r="G137" s="146"/>
      <c r="H137" s="146"/>
      <c r="I137" s="166"/>
      <c r="J137" s="166"/>
      <c r="K137" s="166"/>
      <c r="L137" s="166"/>
      <c r="M137" s="166"/>
      <c r="N137" s="166"/>
      <c r="O137" s="166"/>
      <c r="P137" s="166"/>
      <c r="Q137" s="186"/>
      <c r="R137" s="166"/>
      <c r="S137" s="166"/>
      <c r="T137" s="166"/>
      <c r="U137" s="166"/>
      <c r="V137" s="166"/>
      <c r="W137" s="166"/>
      <c r="X137" s="166"/>
      <c r="Y137" s="166"/>
      <c r="Z137" s="146"/>
    </row>
    <row r="138" spans="1:26" ht="15.75" hidden="1" customHeight="1" x14ac:dyDescent="0.15">
      <c r="A138" s="122"/>
      <c r="B138" s="122"/>
      <c r="C138" s="146"/>
      <c r="D138" s="146"/>
      <c r="E138" s="146"/>
      <c r="F138" s="146"/>
      <c r="G138" s="146"/>
      <c r="H138" s="146"/>
      <c r="I138" s="166"/>
      <c r="J138" s="166"/>
      <c r="K138" s="166"/>
      <c r="L138" s="166"/>
      <c r="M138" s="166"/>
      <c r="N138" s="166"/>
      <c r="O138" s="166"/>
      <c r="P138" s="166"/>
      <c r="Q138" s="186"/>
      <c r="R138" s="166"/>
      <c r="S138" s="166"/>
      <c r="T138" s="166"/>
      <c r="U138" s="166"/>
      <c r="V138" s="166"/>
      <c r="W138" s="166"/>
      <c r="X138" s="166"/>
      <c r="Y138" s="166"/>
      <c r="Z138" s="146"/>
    </row>
    <row r="139" spans="1:26" ht="15.75" hidden="1" customHeight="1" x14ac:dyDescent="0.15">
      <c r="A139" s="122"/>
      <c r="B139" s="122"/>
      <c r="C139" s="146"/>
      <c r="D139" s="146"/>
      <c r="E139" s="146"/>
      <c r="F139" s="146"/>
      <c r="G139" s="146"/>
      <c r="H139" s="146"/>
      <c r="I139" s="166"/>
      <c r="J139" s="166"/>
      <c r="K139" s="166"/>
      <c r="L139" s="166"/>
      <c r="M139" s="166"/>
      <c r="N139" s="166"/>
      <c r="O139" s="166"/>
      <c r="P139" s="166"/>
      <c r="Q139" s="186"/>
      <c r="R139" s="166"/>
      <c r="S139" s="166"/>
      <c r="T139" s="166"/>
      <c r="U139" s="166"/>
      <c r="V139" s="166"/>
      <c r="W139" s="166"/>
      <c r="X139" s="166"/>
      <c r="Y139" s="166"/>
      <c r="Z139" s="146"/>
    </row>
    <row r="140" spans="1:26" ht="15.75" hidden="1" customHeight="1" x14ac:dyDescent="0.15">
      <c r="A140" s="122"/>
      <c r="B140" s="122"/>
      <c r="C140" s="146"/>
      <c r="D140" s="146"/>
      <c r="E140" s="146"/>
      <c r="F140" s="146"/>
      <c r="G140" s="146"/>
      <c r="H140" s="146"/>
      <c r="I140" s="166"/>
      <c r="J140" s="166"/>
      <c r="K140" s="166"/>
      <c r="L140" s="166"/>
      <c r="M140" s="166"/>
      <c r="N140" s="166"/>
      <c r="O140" s="166"/>
      <c r="P140" s="166"/>
      <c r="Q140" s="186"/>
      <c r="R140" s="166"/>
      <c r="S140" s="166"/>
      <c r="T140" s="166"/>
      <c r="U140" s="166"/>
      <c r="V140" s="166"/>
      <c r="W140" s="166"/>
      <c r="X140" s="166"/>
      <c r="Y140" s="166"/>
      <c r="Z140" s="146"/>
    </row>
    <row r="141" spans="1:26" ht="15.75" hidden="1" customHeight="1" x14ac:dyDescent="0.15">
      <c r="A141" s="122"/>
      <c r="B141" s="122"/>
      <c r="C141" s="146"/>
      <c r="D141" s="146"/>
      <c r="E141" s="146"/>
      <c r="F141" s="146"/>
      <c r="G141" s="146"/>
      <c r="H141" s="146"/>
      <c r="I141" s="166"/>
      <c r="J141" s="166"/>
      <c r="K141" s="166"/>
      <c r="L141" s="166"/>
      <c r="M141" s="166"/>
      <c r="N141" s="166"/>
      <c r="O141" s="166"/>
      <c r="P141" s="166"/>
      <c r="Q141" s="186"/>
      <c r="R141" s="166"/>
      <c r="S141" s="166"/>
      <c r="T141" s="166"/>
      <c r="U141" s="166"/>
      <c r="V141" s="166"/>
      <c r="W141" s="166"/>
      <c r="X141" s="166"/>
      <c r="Y141" s="166"/>
      <c r="Z141" s="146"/>
    </row>
    <row r="142" spans="1:26" ht="15.75" hidden="1" customHeight="1" x14ac:dyDescent="0.15">
      <c r="A142" s="122"/>
      <c r="B142" s="122"/>
      <c r="C142" s="146"/>
      <c r="D142" s="146"/>
      <c r="E142" s="146"/>
      <c r="F142" s="146"/>
      <c r="G142" s="146"/>
      <c r="H142" s="146"/>
      <c r="I142" s="166"/>
      <c r="J142" s="166"/>
      <c r="K142" s="166"/>
      <c r="L142" s="166"/>
      <c r="M142" s="166"/>
      <c r="N142" s="166"/>
      <c r="O142" s="166"/>
      <c r="P142" s="166"/>
      <c r="Q142" s="186"/>
      <c r="R142" s="166"/>
      <c r="S142" s="166"/>
      <c r="T142" s="166"/>
      <c r="U142" s="166"/>
      <c r="V142" s="166"/>
      <c r="W142" s="166"/>
      <c r="X142" s="166"/>
      <c r="Y142" s="166"/>
      <c r="Z142" s="146"/>
    </row>
    <row r="143" spans="1:26" ht="15.75" hidden="1" customHeight="1" x14ac:dyDescent="0.15">
      <c r="A143" s="122"/>
      <c r="B143" s="122"/>
      <c r="C143" s="146"/>
      <c r="D143" s="146"/>
      <c r="E143" s="146"/>
      <c r="F143" s="146"/>
      <c r="G143" s="146"/>
      <c r="H143" s="146"/>
      <c r="I143" s="166"/>
      <c r="J143" s="166"/>
      <c r="K143" s="166"/>
      <c r="L143" s="166"/>
      <c r="M143" s="166"/>
      <c r="N143" s="166"/>
      <c r="O143" s="166"/>
      <c r="P143" s="166"/>
      <c r="Q143" s="186"/>
      <c r="R143" s="166"/>
      <c r="S143" s="166"/>
      <c r="T143" s="166"/>
      <c r="U143" s="166"/>
      <c r="V143" s="166"/>
      <c r="W143" s="166"/>
      <c r="X143" s="166"/>
      <c r="Y143" s="166"/>
      <c r="Z143" s="146"/>
    </row>
    <row r="144" spans="1:26" ht="15.75" hidden="1" customHeight="1" x14ac:dyDescent="0.15">
      <c r="A144" s="122"/>
      <c r="B144" s="122"/>
      <c r="C144" s="146"/>
      <c r="D144" s="146"/>
      <c r="E144" s="146"/>
      <c r="F144" s="146"/>
      <c r="G144" s="146"/>
      <c r="H144" s="146"/>
      <c r="I144" s="166"/>
      <c r="J144" s="166"/>
      <c r="K144" s="166"/>
      <c r="L144" s="166"/>
      <c r="M144" s="166"/>
      <c r="N144" s="166"/>
      <c r="O144" s="166"/>
      <c r="P144" s="166"/>
      <c r="Q144" s="186"/>
      <c r="R144" s="166"/>
      <c r="S144" s="166"/>
      <c r="T144" s="166"/>
      <c r="U144" s="166"/>
      <c r="V144" s="166"/>
      <c r="W144" s="166"/>
      <c r="X144" s="166"/>
      <c r="Y144" s="166"/>
      <c r="Z144" s="146"/>
    </row>
    <row r="145" spans="1:26" ht="15.75" hidden="1" customHeight="1" x14ac:dyDescent="0.15">
      <c r="A145" s="122"/>
      <c r="B145" s="122"/>
      <c r="C145" s="146"/>
      <c r="D145" s="146"/>
      <c r="E145" s="146"/>
      <c r="F145" s="146"/>
      <c r="G145" s="146"/>
      <c r="H145" s="146"/>
      <c r="I145" s="166"/>
      <c r="J145" s="166"/>
      <c r="K145" s="166"/>
      <c r="L145" s="166"/>
      <c r="M145" s="166"/>
      <c r="N145" s="166"/>
      <c r="O145" s="166"/>
      <c r="P145" s="166"/>
      <c r="Q145" s="186"/>
      <c r="R145" s="166"/>
      <c r="S145" s="166"/>
      <c r="T145" s="166"/>
      <c r="U145" s="166"/>
      <c r="V145" s="166"/>
      <c r="W145" s="166"/>
      <c r="X145" s="166"/>
      <c r="Y145" s="166"/>
      <c r="Z145" s="146"/>
    </row>
    <row r="146" spans="1:26" ht="15.75" hidden="1" customHeight="1" x14ac:dyDescent="0.15">
      <c r="A146" s="122"/>
      <c r="B146" s="122"/>
      <c r="C146" s="146"/>
      <c r="D146" s="146"/>
      <c r="E146" s="146"/>
      <c r="F146" s="146"/>
      <c r="G146" s="146"/>
      <c r="H146" s="146"/>
      <c r="I146" s="166"/>
      <c r="J146" s="166"/>
      <c r="K146" s="166"/>
      <c r="L146" s="166"/>
      <c r="M146" s="166"/>
      <c r="N146" s="166"/>
      <c r="O146" s="166"/>
      <c r="P146" s="166"/>
      <c r="Q146" s="186"/>
      <c r="R146" s="166"/>
      <c r="S146" s="166"/>
      <c r="T146" s="166"/>
      <c r="U146" s="166"/>
      <c r="V146" s="166"/>
      <c r="W146" s="166"/>
      <c r="X146" s="166"/>
      <c r="Y146" s="166"/>
      <c r="Z146" s="146"/>
    </row>
    <row r="147" spans="1:26" ht="15.75" hidden="1" customHeight="1" x14ac:dyDescent="0.15">
      <c r="A147" s="122"/>
      <c r="B147" s="122"/>
      <c r="C147" s="146"/>
      <c r="D147" s="146"/>
      <c r="E147" s="146"/>
      <c r="F147" s="146"/>
      <c r="G147" s="146"/>
      <c r="H147" s="146"/>
      <c r="I147" s="166"/>
      <c r="J147" s="166"/>
      <c r="K147" s="166"/>
      <c r="L147" s="166"/>
      <c r="M147" s="166"/>
      <c r="N147" s="166"/>
      <c r="O147" s="166"/>
      <c r="P147" s="166"/>
      <c r="Q147" s="186"/>
      <c r="R147" s="166"/>
      <c r="S147" s="166"/>
      <c r="T147" s="166"/>
      <c r="U147" s="166"/>
      <c r="V147" s="166"/>
      <c r="W147" s="166"/>
      <c r="X147" s="166"/>
      <c r="Y147" s="166"/>
      <c r="Z147" s="146"/>
    </row>
    <row r="148" spans="1:26" ht="15.75" hidden="1" customHeight="1" x14ac:dyDescent="0.15">
      <c r="A148" s="122"/>
      <c r="B148" s="122"/>
      <c r="C148" s="146"/>
      <c r="D148" s="146"/>
      <c r="E148" s="146"/>
      <c r="F148" s="146"/>
      <c r="G148" s="146"/>
      <c r="H148" s="146"/>
      <c r="I148" s="166"/>
      <c r="J148" s="166"/>
      <c r="K148" s="166"/>
      <c r="L148" s="166"/>
      <c r="M148" s="166"/>
      <c r="N148" s="166"/>
      <c r="O148" s="166"/>
      <c r="P148" s="166"/>
      <c r="Q148" s="186"/>
      <c r="R148" s="166"/>
      <c r="S148" s="166"/>
      <c r="T148" s="166"/>
      <c r="U148" s="166"/>
      <c r="V148" s="166"/>
      <c r="W148" s="166"/>
      <c r="X148" s="166"/>
      <c r="Y148" s="166"/>
      <c r="Z148" s="146"/>
    </row>
    <row r="149" spans="1:26" ht="20.100000000000001" customHeight="1" x14ac:dyDescent="0.15">
      <c r="A149" s="122"/>
      <c r="B149" s="122"/>
      <c r="C149" s="146"/>
      <c r="D149" s="146"/>
      <c r="E149" s="146"/>
      <c r="F149" s="146"/>
      <c r="G149" s="146"/>
      <c r="H149" s="146"/>
      <c r="I149" s="166"/>
      <c r="J149" s="146"/>
      <c r="K149" s="146"/>
      <c r="L149" s="146"/>
      <c r="M149" s="146"/>
      <c r="N149" s="146"/>
      <c r="O149" s="146"/>
      <c r="P149" s="146"/>
      <c r="Q149" s="187"/>
      <c r="R149" s="146"/>
      <c r="S149" s="146"/>
      <c r="T149" s="146"/>
      <c r="U149" s="146"/>
      <c r="V149" s="146"/>
      <c r="W149" s="146"/>
      <c r="X149" s="146"/>
      <c r="Y149" s="146"/>
      <c r="Z149" s="146"/>
    </row>
    <row r="150" spans="1:26" ht="20.100000000000001" customHeight="1" x14ac:dyDescent="0.15">
      <c r="A150" s="122"/>
      <c r="B150" s="122"/>
      <c r="C150" s="133" t="s">
        <v>87</v>
      </c>
      <c r="D150" s="134"/>
      <c r="E150" s="134"/>
      <c r="F150" s="134"/>
      <c r="G150" s="134"/>
      <c r="H150" s="135"/>
      <c r="I150" s="167"/>
      <c r="K150" s="167"/>
    </row>
    <row r="151" spans="1:26" ht="20.100000000000001" customHeight="1" x14ac:dyDescent="0.15">
      <c r="A151" s="122"/>
      <c r="B151" s="122"/>
      <c r="C151" s="136"/>
      <c r="D151" s="137"/>
      <c r="E151" s="137"/>
      <c r="F151" s="137"/>
      <c r="G151" s="137"/>
      <c r="H151" s="137"/>
      <c r="I151" s="138"/>
      <c r="J151" s="138"/>
      <c r="K151" s="138"/>
      <c r="L151" s="138"/>
      <c r="M151" s="138"/>
      <c r="N151" s="138"/>
      <c r="O151" s="138"/>
      <c r="P151" s="138"/>
      <c r="Q151" s="138"/>
      <c r="R151" s="138"/>
      <c r="S151" s="138"/>
      <c r="T151" s="138"/>
      <c r="U151" s="138"/>
      <c r="V151" s="138"/>
      <c r="W151" s="138"/>
      <c r="X151" s="138"/>
      <c r="Y151" s="138"/>
      <c r="Z151" s="139"/>
    </row>
    <row r="152" spans="1:26" ht="20.100000000000001" customHeight="1" x14ac:dyDescent="0.15">
      <c r="A152" s="122"/>
      <c r="B152" s="122"/>
      <c r="C152" s="136"/>
      <c r="D152" s="188" t="s">
        <v>88</v>
      </c>
      <c r="E152" s="168"/>
      <c r="F152" s="168"/>
      <c r="G152" s="168"/>
      <c r="H152" s="168"/>
      <c r="I152" s="168"/>
      <c r="J152" s="168"/>
      <c r="K152" s="168"/>
      <c r="L152" s="168"/>
      <c r="M152" s="168"/>
      <c r="N152" s="168"/>
      <c r="O152" s="168"/>
      <c r="P152" s="168"/>
      <c r="Q152" s="168"/>
      <c r="R152" s="168"/>
      <c r="S152" s="168"/>
      <c r="T152" s="168"/>
      <c r="U152" s="168"/>
      <c r="V152" s="168"/>
      <c r="W152" s="168"/>
      <c r="X152" s="147"/>
      <c r="Y152" s="146"/>
      <c r="Z152" s="145"/>
    </row>
    <row r="153" spans="1:26" ht="20.100000000000001" customHeight="1" x14ac:dyDescent="0.15">
      <c r="A153" s="122">
        <f>IFERROR(IF(AND($I153&lt;&gt;"しない", $I153&lt;&gt;"する"),1001,0),3)</f>
        <v>0</v>
      </c>
      <c r="B153" s="122"/>
      <c r="C153" s="140"/>
      <c r="D153" s="141">
        <v>1</v>
      </c>
      <c r="E153" s="146" t="s">
        <v>89</v>
      </c>
      <c r="F153" s="146"/>
      <c r="G153" s="146"/>
      <c r="H153" s="146"/>
      <c r="I153" s="38" t="s">
        <v>90</v>
      </c>
      <c r="J153" s="63"/>
      <c r="K153" s="63"/>
      <c r="L153" s="63"/>
      <c r="M153" s="63"/>
      <c r="N153" s="146"/>
      <c r="O153" s="146"/>
      <c r="P153" s="146"/>
      <c r="Q153" s="146"/>
      <c r="R153" s="146"/>
      <c r="S153" s="146"/>
      <c r="T153" s="146"/>
      <c r="U153" s="146"/>
      <c r="Z153" s="189"/>
    </row>
    <row r="154" spans="1:26" ht="20.100000000000001" customHeight="1" x14ac:dyDescent="0.15">
      <c r="A154" s="122"/>
      <c r="B154" s="122"/>
      <c r="C154" s="149"/>
      <c r="D154" s="146"/>
      <c r="E154" s="146"/>
      <c r="F154" s="146"/>
      <c r="G154" s="146"/>
      <c r="H154" s="146"/>
      <c r="I154" s="190"/>
      <c r="J154" s="148" t="s">
        <v>16</v>
      </c>
      <c r="K154" s="148"/>
      <c r="L154" s="148"/>
      <c r="M154" s="148"/>
      <c r="N154" s="148"/>
      <c r="O154" s="148"/>
      <c r="P154" s="148"/>
      <c r="Q154" s="148"/>
      <c r="R154" s="148"/>
      <c r="S154" s="148"/>
      <c r="T154" s="148"/>
      <c r="U154" s="146"/>
      <c r="Z154" s="189"/>
    </row>
    <row r="155" spans="1:26" ht="20.100000000000001" customHeight="1" x14ac:dyDescent="0.15">
      <c r="A155" s="122">
        <f>IFERROR(IF(AND($I153="する",OR(TRIM($I155)="", NOT(OR(IFERROR(SEARCH(" ",$I155),0)&gt;0, IFERROR(SEARCH("　",$I155),0)&gt;0)))),1001,0),3)</f>
        <v>0</v>
      </c>
      <c r="B155" s="122"/>
      <c r="C155" s="140"/>
      <c r="D155" s="141">
        <v>2</v>
      </c>
      <c r="E155" s="120" t="s">
        <v>96</v>
      </c>
      <c r="I155" s="38"/>
      <c r="J155" s="38"/>
      <c r="K155" s="38"/>
      <c r="L155" s="38"/>
      <c r="M155" s="38"/>
      <c r="N155" s="38"/>
      <c r="O155" s="38"/>
      <c r="P155" s="38"/>
      <c r="Q155" s="38"/>
      <c r="R155" s="38"/>
      <c r="S155" s="38"/>
      <c r="T155" s="38"/>
      <c r="U155" s="38"/>
      <c r="V155" s="38"/>
      <c r="W155" s="38"/>
      <c r="X155" s="38"/>
      <c r="Y155" s="38"/>
      <c r="Z155" s="145"/>
    </row>
    <row r="156" spans="1:26" ht="20.100000000000001" customHeight="1" x14ac:dyDescent="0.15">
      <c r="A156" s="122"/>
      <c r="B156" s="122"/>
      <c r="C156" s="140"/>
      <c r="D156" s="141"/>
      <c r="E156" s="146"/>
      <c r="F156" s="146"/>
      <c r="G156" s="146"/>
      <c r="H156" s="146"/>
      <c r="I156" s="152"/>
      <c r="J156" s="148" t="s">
        <v>68</v>
      </c>
      <c r="K156" s="148"/>
      <c r="L156" s="148"/>
      <c r="M156" s="148"/>
      <c r="N156" s="148"/>
      <c r="O156" s="148"/>
      <c r="P156" s="148"/>
      <c r="Q156" s="148"/>
      <c r="R156" s="148"/>
      <c r="S156" s="148"/>
      <c r="T156" s="148"/>
      <c r="U156" s="148"/>
      <c r="V156" s="148"/>
      <c r="W156" s="148"/>
      <c r="X156" s="148"/>
      <c r="Y156" s="148"/>
      <c r="Z156" s="145"/>
    </row>
    <row r="157" spans="1:26" ht="20.100000000000001" customHeight="1" x14ac:dyDescent="0.15">
      <c r="A157" s="122">
        <f>IFERROR(IF(AND($I153="する",OR(TRIM($I157)="", NOT(OR(IFERROR(SEARCH(" ",$I157),0)&gt;0, IFERROR(SEARCH("　",$I157),0)&gt;0)))),1001,0),3)</f>
        <v>0</v>
      </c>
      <c r="B157" s="122"/>
      <c r="C157" s="140"/>
      <c r="D157" s="141">
        <v>3</v>
      </c>
      <c r="E157" s="120" t="s">
        <v>97</v>
      </c>
      <c r="I157" s="38"/>
      <c r="J157" s="38"/>
      <c r="K157" s="38"/>
      <c r="L157" s="38"/>
      <c r="M157" s="38"/>
      <c r="N157" s="38"/>
      <c r="O157" s="38"/>
      <c r="P157" s="38"/>
      <c r="Q157" s="38"/>
      <c r="R157" s="38"/>
      <c r="S157" s="38"/>
      <c r="T157" s="38"/>
      <c r="U157" s="38"/>
      <c r="V157" s="38"/>
      <c r="W157" s="38"/>
      <c r="X157" s="38"/>
      <c r="Y157" s="38"/>
      <c r="Z157" s="145"/>
    </row>
    <row r="158" spans="1:26" ht="20.100000000000001" customHeight="1" x14ac:dyDescent="0.15">
      <c r="A158" s="122"/>
      <c r="B158" s="122"/>
      <c r="C158" s="149"/>
      <c r="D158" s="146"/>
      <c r="E158" s="146"/>
      <c r="F158" s="146"/>
      <c r="G158" s="146"/>
      <c r="H158" s="146"/>
      <c r="I158" s="152"/>
      <c r="J158" s="148" t="s">
        <v>70</v>
      </c>
      <c r="K158" s="148"/>
      <c r="L158" s="148"/>
      <c r="M158" s="148"/>
      <c r="N158" s="148"/>
      <c r="O158" s="148"/>
      <c r="P158" s="148"/>
      <c r="Q158" s="148"/>
      <c r="R158" s="148"/>
      <c r="S158" s="148"/>
      <c r="T158" s="148"/>
      <c r="U158" s="148"/>
      <c r="V158" s="148"/>
      <c r="W158" s="148"/>
      <c r="X158" s="148"/>
      <c r="Y158" s="148"/>
      <c r="Z158" s="145"/>
    </row>
    <row r="159" spans="1:26" ht="20.100000000000001" customHeight="1" x14ac:dyDescent="0.15">
      <c r="A159" s="122">
        <f>IFERROR(IF(AND($I153="する",OR(TRIM($I159)="", LEN($I159)&lt;&gt;8, NOT(ISNUMBER(VALUE($I159))), IFERROR(SEARCH("-", $I159),0)&gt;0)),1001,0),3)</f>
        <v>0</v>
      </c>
      <c r="B159" s="122"/>
      <c r="C159" s="140"/>
      <c r="D159" s="141">
        <v>4</v>
      </c>
      <c r="E159" s="120" t="s">
        <v>91</v>
      </c>
      <c r="I159" s="38"/>
      <c r="J159" s="38"/>
      <c r="K159" s="38"/>
      <c r="L159" s="38"/>
      <c r="M159" s="38"/>
      <c r="N159" s="146"/>
      <c r="O159" s="146"/>
      <c r="P159" s="146"/>
      <c r="Q159" s="146"/>
      <c r="R159" s="146"/>
      <c r="S159" s="146"/>
      <c r="T159" s="146"/>
      <c r="U159" s="146"/>
      <c r="V159" s="146"/>
      <c r="W159" s="146"/>
      <c r="X159" s="146"/>
      <c r="Y159" s="146"/>
      <c r="Z159" s="145"/>
    </row>
    <row r="160" spans="1:26" ht="20.100000000000001" customHeight="1" x14ac:dyDescent="0.15">
      <c r="A160" s="122"/>
      <c r="B160" s="122"/>
      <c r="C160" s="149"/>
      <c r="D160" s="146"/>
      <c r="E160" s="146"/>
      <c r="F160" s="146"/>
      <c r="G160" s="146"/>
      <c r="H160" s="146"/>
      <c r="I160" s="143"/>
      <c r="J160" s="148" t="s">
        <v>108</v>
      </c>
      <c r="K160" s="147"/>
      <c r="L160" s="147"/>
      <c r="M160" s="147"/>
      <c r="N160" s="147"/>
      <c r="O160" s="147"/>
      <c r="P160" s="147"/>
      <c r="Q160" s="147"/>
      <c r="R160" s="147"/>
      <c r="S160" s="147"/>
      <c r="T160" s="147"/>
      <c r="U160" s="147"/>
      <c r="V160" s="147"/>
      <c r="W160" s="147"/>
      <c r="X160" s="147"/>
      <c r="Y160" s="147"/>
      <c r="Z160" s="145"/>
    </row>
    <row r="161" spans="1:27" ht="20.100000000000001" customHeight="1" x14ac:dyDescent="0.15">
      <c r="A161" s="122">
        <f>IFERROR(IF(AND($I153="する",TRIM($I161)=""),1001,0),3)</f>
        <v>0</v>
      </c>
      <c r="B161" s="122"/>
      <c r="C161" s="140"/>
      <c r="D161" s="141">
        <v>5</v>
      </c>
      <c r="E161" s="120" t="s">
        <v>63</v>
      </c>
      <c r="I161" s="59"/>
      <c r="J161" s="60"/>
      <c r="K161" s="60"/>
      <c r="L161" s="60"/>
      <c r="M161" s="60"/>
      <c r="N161" s="146"/>
      <c r="O161" s="146"/>
      <c r="P161" s="146"/>
      <c r="Q161" s="146"/>
      <c r="R161" s="146"/>
      <c r="S161" s="146"/>
      <c r="T161" s="146"/>
      <c r="U161" s="146"/>
      <c r="V161" s="146"/>
      <c r="W161" s="146"/>
      <c r="X161" s="146"/>
      <c r="Y161" s="146"/>
      <c r="Z161" s="145"/>
    </row>
    <row r="162" spans="1:27" ht="20.100000000000001" customHeight="1" x14ac:dyDescent="0.15">
      <c r="A162" s="122"/>
      <c r="B162" s="122"/>
      <c r="C162" s="140"/>
      <c r="D162" s="141"/>
      <c r="E162" s="146"/>
      <c r="F162" s="146"/>
      <c r="G162" s="146"/>
      <c r="H162" s="146"/>
      <c r="I162" s="143"/>
      <c r="J162" s="148" t="s">
        <v>133</v>
      </c>
      <c r="K162" s="147"/>
      <c r="L162" s="147"/>
      <c r="M162" s="147"/>
      <c r="N162" s="147"/>
      <c r="O162" s="147"/>
      <c r="P162" s="147"/>
      <c r="Q162" s="147"/>
      <c r="R162" s="147"/>
      <c r="S162" s="147"/>
      <c r="T162" s="147"/>
      <c r="U162" s="147"/>
      <c r="V162" s="147"/>
      <c r="W162" s="147"/>
      <c r="X162" s="147"/>
      <c r="Y162" s="147"/>
      <c r="Z162" s="145"/>
    </row>
    <row r="163" spans="1:27" ht="20.100000000000001" customHeight="1" x14ac:dyDescent="0.15">
      <c r="A163" s="122">
        <f>IFERROR(IF(AND($I153="する",AND($I163&lt;&gt;"", OR(ISERROR(FIND("@"&amp;LEFT($I163,3)&amp;"@", 都道府県3))=FALSE, ISERROR(FIND("@"&amp;LEFT($I163,4)&amp;"@",都道府県4))=FALSE))=FALSE),1001,0),3)</f>
        <v>0</v>
      </c>
      <c r="B163" s="122"/>
      <c r="C163" s="140"/>
      <c r="D163" s="141">
        <v>6</v>
      </c>
      <c r="E163" s="120" t="s">
        <v>64</v>
      </c>
      <c r="I163" s="61"/>
      <c r="J163" s="61"/>
      <c r="K163" s="61"/>
      <c r="L163" s="61"/>
      <c r="M163" s="61"/>
      <c r="N163" s="61"/>
      <c r="O163" s="61"/>
      <c r="P163" s="61"/>
      <c r="Q163" s="62"/>
      <c r="R163" s="61"/>
      <c r="S163" s="61"/>
      <c r="T163" s="61"/>
      <c r="U163" s="61"/>
      <c r="V163" s="61"/>
      <c r="W163" s="61"/>
      <c r="X163" s="61"/>
      <c r="Y163" s="61"/>
      <c r="Z163" s="145"/>
    </row>
    <row r="164" spans="1:27" ht="20.100000000000001" customHeight="1" x14ac:dyDescent="0.15">
      <c r="A164" s="122"/>
      <c r="B164" s="122"/>
      <c r="C164" s="140"/>
      <c r="D164" s="141"/>
      <c r="E164" s="146"/>
      <c r="F164" s="146"/>
      <c r="G164" s="146"/>
      <c r="H164" s="146"/>
      <c r="I164" s="143"/>
      <c r="J164" s="148" t="s">
        <v>65</v>
      </c>
      <c r="K164" s="147"/>
      <c r="L164" s="147"/>
      <c r="M164" s="147"/>
      <c r="N164" s="147"/>
      <c r="O164" s="147"/>
      <c r="P164" s="147"/>
      <c r="Q164" s="147"/>
      <c r="R164" s="147"/>
      <c r="S164" s="147"/>
      <c r="T164" s="147"/>
      <c r="U164" s="147"/>
      <c r="V164" s="147"/>
      <c r="W164" s="147"/>
      <c r="X164" s="147"/>
      <c r="Y164" s="147"/>
      <c r="Z164" s="145"/>
    </row>
    <row r="165" spans="1:27" ht="20.100000000000001" customHeight="1" x14ac:dyDescent="0.15">
      <c r="A165" s="122">
        <f>IFERROR(IF(AND($I153="する",NOT(AND(TRIM($I165)&lt;&gt;"",ISNUMBER(VALUE(SUBSTITUTE($I165,"-",""))),IFERROR(SEARCH("-",$I165),0)&gt;0))),1001,0),3)</f>
        <v>0</v>
      </c>
      <c r="B165" s="122"/>
      <c r="C165" s="140"/>
      <c r="D165" s="141">
        <v>7</v>
      </c>
      <c r="E165" s="120" t="s">
        <v>71</v>
      </c>
      <c r="I165" s="38"/>
      <c r="J165" s="38"/>
      <c r="K165" s="38"/>
      <c r="L165" s="38"/>
      <c r="M165" s="38"/>
      <c r="Y165" s="147"/>
      <c r="Z165" s="145"/>
    </row>
    <row r="166" spans="1:27" ht="20.100000000000001" customHeight="1" x14ac:dyDescent="0.15">
      <c r="A166" s="122"/>
      <c r="B166" s="122"/>
      <c r="C166" s="149"/>
      <c r="D166" s="146"/>
      <c r="E166" s="146"/>
      <c r="F166" s="146"/>
      <c r="G166" s="146"/>
      <c r="H166" s="146"/>
      <c r="I166" s="143"/>
      <c r="J166" s="148" t="s">
        <v>74</v>
      </c>
      <c r="K166" s="147"/>
      <c r="L166" s="147"/>
      <c r="M166" s="147"/>
      <c r="N166" s="147"/>
      <c r="O166" s="147"/>
      <c r="P166" s="147"/>
      <c r="Q166" s="147"/>
      <c r="R166" s="147"/>
      <c r="S166" s="147"/>
      <c r="T166" s="147"/>
      <c r="U166" s="147"/>
      <c r="V166" s="147"/>
      <c r="W166" s="147"/>
      <c r="X166" s="147"/>
      <c r="Y166" s="147"/>
      <c r="Z166" s="145"/>
    </row>
    <row r="167" spans="1:27" ht="20.100000000000001" customHeight="1" x14ac:dyDescent="0.15">
      <c r="A167" s="122">
        <f>IFERROR(IF(AND($I153="する",AND(TRIM($I167)&lt;&gt;"",NOT(AND(ISNUMBER(VALUE(SUBSTITUTE($I167,"-",""))),IFERROR(SEARCH("-",$I167),0)&gt;0)))),1001,0),3)</f>
        <v>0</v>
      </c>
      <c r="B167" s="122"/>
      <c r="C167" s="140"/>
      <c r="D167" s="141">
        <v>8</v>
      </c>
      <c r="E167" s="120" t="s">
        <v>75</v>
      </c>
      <c r="I167" s="38"/>
      <c r="J167" s="38"/>
      <c r="K167" s="38"/>
      <c r="L167" s="38"/>
      <c r="M167" s="38"/>
      <c r="N167" s="147"/>
      <c r="O167" s="147"/>
      <c r="P167" s="147"/>
      <c r="Q167" s="147"/>
      <c r="R167" s="147"/>
      <c r="S167" s="147"/>
      <c r="T167" s="147"/>
      <c r="U167" s="147"/>
      <c r="V167" s="147"/>
      <c r="W167" s="147"/>
      <c r="X167" s="147"/>
      <c r="Y167" s="147"/>
      <c r="Z167" s="145"/>
    </row>
    <row r="168" spans="1:27" ht="20.100000000000001" customHeight="1" x14ac:dyDescent="0.15">
      <c r="A168" s="122"/>
      <c r="B168" s="122"/>
      <c r="C168" s="149"/>
      <c r="D168" s="146"/>
      <c r="E168" s="146"/>
      <c r="F168" s="146"/>
      <c r="G168" s="146"/>
      <c r="H168" s="146"/>
      <c r="I168" s="143"/>
      <c r="J168" s="148" t="s">
        <v>74</v>
      </c>
      <c r="K168" s="147"/>
      <c r="L168" s="147"/>
      <c r="M168" s="147"/>
      <c r="N168" s="147"/>
      <c r="O168" s="147"/>
      <c r="P168" s="147"/>
      <c r="Q168" s="147"/>
      <c r="R168" s="147"/>
      <c r="S168" s="147"/>
      <c r="T168" s="147"/>
      <c r="U168" s="147"/>
      <c r="V168" s="147"/>
      <c r="W168" s="147"/>
      <c r="X168" s="147"/>
      <c r="Y168" s="147"/>
      <c r="Z168" s="145"/>
    </row>
    <row r="169" spans="1:27" ht="20.100000000000001" customHeight="1" x14ac:dyDescent="0.15">
      <c r="A169" s="122">
        <f>IFERROR(IF(AND($I153="する",AND(TRIM($I169)&lt;&gt;"", NOT(IFERROR(SEARCH("@",$I169),0)&gt;0))),1001,0),3)</f>
        <v>0</v>
      </c>
      <c r="B169" s="122"/>
      <c r="C169" s="140"/>
      <c r="D169" s="141">
        <v>9</v>
      </c>
      <c r="E169" s="120" t="s">
        <v>76</v>
      </c>
      <c r="I169" s="38"/>
      <c r="J169" s="38"/>
      <c r="K169" s="38"/>
      <c r="L169" s="38"/>
      <c r="M169" s="38"/>
      <c r="N169" s="38"/>
      <c r="O169" s="38"/>
      <c r="P169" s="38"/>
      <c r="Q169" s="39"/>
      <c r="R169" s="38"/>
      <c r="S169" s="38"/>
      <c r="T169" s="38"/>
      <c r="U169" s="38"/>
      <c r="V169" s="38"/>
      <c r="W169" s="38"/>
      <c r="X169" s="38"/>
      <c r="Y169" s="38"/>
      <c r="Z169" s="145"/>
    </row>
    <row r="170" spans="1:27" ht="20.100000000000001" customHeight="1" x14ac:dyDescent="0.15">
      <c r="A170" s="122"/>
      <c r="B170" s="122"/>
      <c r="C170" s="149"/>
      <c r="D170" s="146"/>
      <c r="E170" s="146"/>
      <c r="F170" s="146"/>
      <c r="G170" s="146"/>
      <c r="H170" s="146"/>
      <c r="I170" s="143"/>
      <c r="J170" s="154" t="s">
        <v>131</v>
      </c>
      <c r="K170" s="171"/>
      <c r="L170" s="147"/>
      <c r="M170" s="147"/>
      <c r="N170" s="147"/>
      <c r="O170" s="147"/>
      <c r="P170" s="147"/>
      <c r="Q170" s="172"/>
      <c r="R170" s="147"/>
      <c r="S170" s="147"/>
      <c r="T170" s="147"/>
      <c r="U170" s="147"/>
      <c r="V170" s="147"/>
      <c r="W170" s="147"/>
      <c r="X170" s="147"/>
      <c r="Y170" s="147"/>
      <c r="Z170" s="145"/>
    </row>
    <row r="171" spans="1:27" ht="20.100000000000001" customHeight="1" x14ac:dyDescent="0.15">
      <c r="A171" s="122"/>
      <c r="B171" s="122"/>
      <c r="C171" s="160"/>
      <c r="D171" s="161"/>
      <c r="E171" s="161"/>
      <c r="F171" s="161"/>
      <c r="G171" s="161"/>
      <c r="H171" s="161"/>
      <c r="I171" s="162"/>
      <c r="J171" s="162"/>
      <c r="K171" s="163"/>
      <c r="L171" s="162"/>
      <c r="M171" s="162"/>
      <c r="N171" s="162"/>
      <c r="O171" s="162"/>
      <c r="P171" s="162"/>
      <c r="Q171" s="162"/>
      <c r="R171" s="162"/>
      <c r="S171" s="162"/>
      <c r="T171" s="162"/>
      <c r="U171" s="162"/>
      <c r="V171" s="162"/>
      <c r="W171" s="162"/>
      <c r="X171" s="162"/>
      <c r="Y171" s="191"/>
      <c r="Z171" s="164"/>
      <c r="AA171" s="178"/>
    </row>
    <row r="172" spans="1:27" ht="20.100000000000001" customHeight="1" x14ac:dyDescent="0.15">
      <c r="A172" s="122"/>
      <c r="B172" s="122"/>
      <c r="C172" s="146"/>
      <c r="D172" s="146"/>
      <c r="E172" s="146"/>
      <c r="F172" s="146"/>
      <c r="G172" s="146"/>
      <c r="H172" s="146"/>
      <c r="I172" s="166"/>
      <c r="J172" s="166"/>
      <c r="K172" s="166"/>
      <c r="L172" s="166"/>
      <c r="M172" s="166"/>
      <c r="N172" s="166"/>
      <c r="O172" s="166"/>
      <c r="P172" s="166"/>
      <c r="Q172" s="166"/>
      <c r="R172" s="166"/>
      <c r="S172" s="166"/>
      <c r="T172" s="166"/>
      <c r="U172" s="166"/>
      <c r="V172" s="166"/>
      <c r="W172" s="166"/>
      <c r="X172" s="166"/>
      <c r="Y172" s="192"/>
      <c r="Z172" s="146"/>
      <c r="AA172" s="178"/>
    </row>
    <row r="173" spans="1:27" ht="20.100000000000001" customHeight="1" x14ac:dyDescent="0.15">
      <c r="A173" s="122"/>
      <c r="B173" s="122"/>
      <c r="C173" s="146"/>
      <c r="D173" s="146"/>
      <c r="E173" s="146"/>
      <c r="F173" s="146"/>
      <c r="G173" s="146"/>
      <c r="H173" s="146"/>
      <c r="I173" s="193"/>
      <c r="J173" s="166"/>
      <c r="K173" s="166"/>
      <c r="L173" s="166"/>
      <c r="M173" s="166"/>
      <c r="N173" s="192"/>
      <c r="O173" s="166"/>
      <c r="P173" s="166"/>
      <c r="Q173" s="166"/>
      <c r="R173" s="192"/>
      <c r="S173" s="166"/>
      <c r="T173" s="166"/>
      <c r="U173" s="166"/>
      <c r="V173" s="166"/>
      <c r="W173" s="166"/>
      <c r="X173" s="166"/>
      <c r="Y173" s="166"/>
      <c r="Z173" s="166"/>
      <c r="AA173" s="166"/>
    </row>
    <row r="174" spans="1:27" ht="20.100000000000001" customHeight="1" x14ac:dyDescent="0.15">
      <c r="A174" s="122"/>
      <c r="B174" s="122"/>
      <c r="C174" s="133" t="s">
        <v>17</v>
      </c>
      <c r="D174" s="134"/>
      <c r="E174" s="134"/>
      <c r="F174" s="134"/>
      <c r="G174" s="134"/>
      <c r="H174" s="135"/>
      <c r="I174" s="194"/>
      <c r="J174" s="195"/>
      <c r="K174" s="195"/>
      <c r="L174" s="195"/>
      <c r="M174" s="195"/>
      <c r="N174" s="195"/>
      <c r="O174" s="195"/>
      <c r="P174" s="195"/>
      <c r="Q174" s="195"/>
      <c r="R174" s="195"/>
      <c r="S174" s="195"/>
      <c r="T174" s="195"/>
      <c r="U174" s="195"/>
      <c r="V174" s="195"/>
      <c r="W174" s="195"/>
      <c r="X174" s="195"/>
      <c r="Y174" s="195"/>
      <c r="Z174" s="195"/>
    </row>
    <row r="175" spans="1:27" ht="20.100000000000001" customHeight="1" x14ac:dyDescent="0.15">
      <c r="A175" s="122"/>
      <c r="B175" s="122"/>
      <c r="C175" s="196"/>
      <c r="D175" s="197"/>
      <c r="E175" s="197"/>
      <c r="F175" s="197"/>
      <c r="G175" s="197"/>
      <c r="H175" s="197"/>
      <c r="Z175" s="189"/>
      <c r="AA175" s="157"/>
    </row>
    <row r="176" spans="1:27" ht="20.100000000000001" customHeight="1" x14ac:dyDescent="0.15">
      <c r="A176" s="122"/>
      <c r="B176" s="122"/>
      <c r="C176" s="140"/>
      <c r="D176" s="141">
        <v>1</v>
      </c>
      <c r="E176" s="146" t="s">
        <v>137</v>
      </c>
      <c r="F176" s="146"/>
      <c r="P176" s="198"/>
      <c r="Q176" s="199"/>
      <c r="R176" s="199"/>
      <c r="S176" s="199"/>
      <c r="T176" s="199"/>
      <c r="U176" s="199"/>
      <c r="V176" s="199"/>
      <c r="W176" s="199"/>
      <c r="X176" s="199"/>
      <c r="Y176" s="199"/>
      <c r="Z176" s="145"/>
    </row>
    <row r="177" spans="1:27" ht="30" customHeight="1" x14ac:dyDescent="0.15">
      <c r="A177" s="122">
        <f>IFERROR(IF(COUNT($J178:$S180)&lt;12,1001,0),3)</f>
        <v>1001</v>
      </c>
      <c r="B177" s="467"/>
      <c r="C177" s="140"/>
      <c r="D177" s="141"/>
      <c r="E177" s="200" t="s">
        <v>13</v>
      </c>
      <c r="F177" s="201"/>
      <c r="G177" s="201"/>
      <c r="H177" s="201"/>
      <c r="I177" s="202"/>
      <c r="J177" s="203" t="s">
        <v>220</v>
      </c>
      <c r="K177" s="204"/>
      <c r="L177" s="204"/>
      <c r="M177" s="205"/>
      <c r="N177" s="206" t="s">
        <v>138</v>
      </c>
      <c r="O177" s="207"/>
      <c r="P177" s="208"/>
      <c r="Q177" s="206" t="s">
        <v>148</v>
      </c>
      <c r="R177" s="208"/>
      <c r="S177" s="206" t="s">
        <v>221</v>
      </c>
      <c r="T177" s="208"/>
      <c r="U177" s="209" t="s">
        <v>139</v>
      </c>
      <c r="V177" s="209"/>
      <c r="W177" s="209"/>
      <c r="X177" s="209"/>
      <c r="Y177" s="209"/>
      <c r="Z177" s="145"/>
    </row>
    <row r="178" spans="1:27" ht="20.100000000000001" customHeight="1" x14ac:dyDescent="0.15">
      <c r="A178" s="122"/>
      <c r="B178" s="122"/>
      <c r="C178" s="140"/>
      <c r="D178" s="210"/>
      <c r="E178" s="211" t="s">
        <v>140</v>
      </c>
      <c r="F178" s="212"/>
      <c r="G178" s="212"/>
      <c r="H178" s="212"/>
      <c r="I178" s="213"/>
      <c r="J178" s="40"/>
      <c r="K178" s="42"/>
      <c r="L178" s="42"/>
      <c r="M178" s="45"/>
      <c r="N178" s="40"/>
      <c r="O178" s="42"/>
      <c r="P178" s="45"/>
      <c r="Q178" s="214">
        <f>SUM(J178:P178)</f>
        <v>0</v>
      </c>
      <c r="R178" s="215"/>
      <c r="S178" s="40"/>
      <c r="T178" s="45"/>
      <c r="U178" s="214">
        <f>SUM(Q178:T178)</f>
        <v>0</v>
      </c>
      <c r="V178" s="216"/>
      <c r="W178" s="216"/>
      <c r="X178" s="216"/>
      <c r="Y178" s="215"/>
      <c r="Z178" s="145"/>
    </row>
    <row r="179" spans="1:27" ht="20.100000000000001" customHeight="1" x14ac:dyDescent="0.15">
      <c r="A179" s="122"/>
      <c r="B179" s="122"/>
      <c r="C179" s="140"/>
      <c r="D179" s="210"/>
      <c r="E179" s="217" t="s">
        <v>149</v>
      </c>
      <c r="F179" s="218"/>
      <c r="G179" s="218"/>
      <c r="H179" s="218"/>
      <c r="I179" s="219"/>
      <c r="J179" s="47"/>
      <c r="K179" s="48"/>
      <c r="L179" s="48"/>
      <c r="M179" s="53"/>
      <c r="N179" s="47"/>
      <c r="O179" s="48"/>
      <c r="P179" s="53"/>
      <c r="Q179" s="220">
        <f>SUM(J179:P179)</f>
        <v>0</v>
      </c>
      <c r="R179" s="221"/>
      <c r="S179" s="47"/>
      <c r="T179" s="53"/>
      <c r="U179" s="220">
        <f>SUM(Q179:T179)</f>
        <v>0</v>
      </c>
      <c r="V179" s="222"/>
      <c r="W179" s="222"/>
      <c r="X179" s="222"/>
      <c r="Y179" s="221"/>
      <c r="Z179" s="145"/>
    </row>
    <row r="180" spans="1:27" ht="20.100000000000001" customHeight="1" thickBot="1" x14ac:dyDescent="0.2">
      <c r="A180" s="122"/>
      <c r="B180" s="122"/>
      <c r="C180" s="140"/>
      <c r="D180" s="210"/>
      <c r="E180" s="223" t="s">
        <v>141</v>
      </c>
      <c r="F180" s="224"/>
      <c r="G180" s="224"/>
      <c r="H180" s="224"/>
      <c r="I180" s="225"/>
      <c r="J180" s="55"/>
      <c r="K180" s="66"/>
      <c r="L180" s="66"/>
      <c r="M180" s="51"/>
      <c r="N180" s="55"/>
      <c r="O180" s="66"/>
      <c r="P180" s="51"/>
      <c r="Q180" s="226">
        <f>SUM(J180:P180)</f>
        <v>0</v>
      </c>
      <c r="R180" s="227"/>
      <c r="S180" s="55"/>
      <c r="T180" s="51"/>
      <c r="U180" s="226">
        <f>SUM(Q180:T180)</f>
        <v>0</v>
      </c>
      <c r="V180" s="228"/>
      <c r="W180" s="228"/>
      <c r="X180" s="228"/>
      <c r="Y180" s="227"/>
      <c r="Z180" s="145"/>
    </row>
    <row r="181" spans="1:27" ht="20.100000000000001" customHeight="1" thickTop="1" x14ac:dyDescent="0.15">
      <c r="A181" s="122"/>
      <c r="B181" s="122"/>
      <c r="C181" s="140"/>
      <c r="D181" s="210"/>
      <c r="E181" s="229" t="s">
        <v>142</v>
      </c>
      <c r="F181" s="230"/>
      <c r="G181" s="230"/>
      <c r="H181" s="230"/>
      <c r="I181" s="231"/>
      <c r="J181" s="67">
        <f>SUM(J178:M180)</f>
        <v>0</v>
      </c>
      <c r="K181" s="68"/>
      <c r="L181" s="68"/>
      <c r="M181" s="69"/>
      <c r="N181" s="67">
        <f>SUM(N178:P180)</f>
        <v>0</v>
      </c>
      <c r="O181" s="68"/>
      <c r="P181" s="69"/>
      <c r="Q181" s="57">
        <f>SUM(Q178:R180)</f>
        <v>0</v>
      </c>
      <c r="R181" s="58"/>
      <c r="S181" s="67">
        <f>SUM(S178:T180)</f>
        <v>0</v>
      </c>
      <c r="T181" s="69"/>
      <c r="U181" s="57">
        <f>SUM(U178:Y180)</f>
        <v>0</v>
      </c>
      <c r="V181" s="65"/>
      <c r="W181" s="65"/>
      <c r="X181" s="65"/>
      <c r="Y181" s="58"/>
      <c r="Z181" s="145"/>
    </row>
    <row r="182" spans="1:27" ht="20.100000000000001" customHeight="1" x14ac:dyDescent="0.15">
      <c r="A182" s="122"/>
      <c r="B182" s="122"/>
      <c r="C182" s="140"/>
      <c r="Z182" s="145"/>
    </row>
    <row r="183" spans="1:27" ht="20.100000000000001" customHeight="1" x14ac:dyDescent="0.15">
      <c r="A183" s="122">
        <f>IFERROR(IF(TRIM($I183)="",1001,0),3)</f>
        <v>1001</v>
      </c>
      <c r="B183" s="122"/>
      <c r="C183" s="140"/>
      <c r="D183" s="141">
        <v>2</v>
      </c>
      <c r="E183" s="120" t="s">
        <v>14</v>
      </c>
      <c r="I183" s="46"/>
      <c r="J183" s="46"/>
      <c r="K183" s="46"/>
      <c r="L183" s="46"/>
      <c r="M183" s="46"/>
      <c r="N183" s="146" t="s">
        <v>21</v>
      </c>
      <c r="O183" s="146"/>
      <c r="P183" s="146"/>
      <c r="Q183" s="146"/>
      <c r="R183" s="146"/>
      <c r="S183" s="146"/>
      <c r="T183" s="146"/>
      <c r="U183" s="146"/>
      <c r="V183" s="146"/>
      <c r="W183" s="146"/>
      <c r="X183" s="146"/>
      <c r="Y183" s="146"/>
      <c r="Z183" s="145"/>
    </row>
    <row r="184" spans="1:27" ht="45" customHeight="1" x14ac:dyDescent="0.15">
      <c r="A184" s="122"/>
      <c r="B184" s="122"/>
      <c r="C184" s="149"/>
      <c r="D184" s="146"/>
      <c r="E184" s="146"/>
      <c r="F184" s="146"/>
      <c r="G184" s="146"/>
      <c r="H184" s="146"/>
      <c r="I184" s="143"/>
      <c r="J184" s="169" t="s">
        <v>112</v>
      </c>
      <c r="K184" s="232"/>
      <c r="L184" s="232"/>
      <c r="M184" s="232"/>
      <c r="N184" s="232"/>
      <c r="O184" s="232"/>
      <c r="P184" s="232"/>
      <c r="Q184" s="232"/>
      <c r="R184" s="232"/>
      <c r="S184" s="232"/>
      <c r="T184" s="232"/>
      <c r="U184" s="232"/>
      <c r="V184" s="232"/>
      <c r="W184" s="232"/>
      <c r="X184" s="232"/>
      <c r="Y184" s="232"/>
      <c r="Z184" s="145"/>
    </row>
    <row r="185" spans="1:27" ht="20.100000000000001" customHeight="1" x14ac:dyDescent="0.15">
      <c r="A185" s="122">
        <f>IFERROR(IF(TRIM($I185)="",1001,0),3)</f>
        <v>1001</v>
      </c>
      <c r="B185" s="122"/>
      <c r="C185" s="140"/>
      <c r="D185" s="141">
        <v>3</v>
      </c>
      <c r="E185" s="120" t="s">
        <v>143</v>
      </c>
      <c r="I185" s="46"/>
      <c r="J185" s="46"/>
      <c r="K185" s="46"/>
      <c r="L185" s="46"/>
      <c r="M185" s="46"/>
      <c r="N185" s="146" t="s">
        <v>144</v>
      </c>
      <c r="O185" s="146"/>
      <c r="P185" s="146"/>
      <c r="Q185" s="146"/>
      <c r="R185" s="146"/>
      <c r="S185" s="146"/>
      <c r="T185" s="146"/>
      <c r="U185" s="146"/>
      <c r="V185" s="146"/>
      <c r="W185" s="146"/>
      <c r="X185" s="146"/>
      <c r="Y185" s="146"/>
      <c r="Z185" s="145"/>
    </row>
    <row r="186" spans="1:27" ht="20.100000000000001" customHeight="1" x14ac:dyDescent="0.15">
      <c r="A186" s="122"/>
      <c r="B186" s="122"/>
      <c r="C186" s="149"/>
      <c r="D186" s="146"/>
      <c r="E186" s="146"/>
      <c r="F186" s="146"/>
      <c r="G186" s="146"/>
      <c r="H186" s="146"/>
      <c r="I186" s="143"/>
      <c r="J186" s="148" t="s">
        <v>197</v>
      </c>
      <c r="K186" s="147"/>
      <c r="L186" s="147"/>
      <c r="M186" s="147"/>
      <c r="N186" s="147"/>
      <c r="O186" s="147"/>
      <c r="P186" s="147"/>
      <c r="Q186" s="147"/>
      <c r="R186" s="147"/>
      <c r="S186" s="147"/>
      <c r="T186" s="147"/>
      <c r="U186" s="147"/>
      <c r="V186" s="147"/>
      <c r="W186" s="147"/>
      <c r="X186" s="147"/>
      <c r="Y186" s="147"/>
      <c r="Z186" s="145"/>
    </row>
    <row r="187" spans="1:27" ht="20.100000000000001" customHeight="1" x14ac:dyDescent="0.15">
      <c r="A187" s="122"/>
      <c r="B187" s="122"/>
      <c r="C187" s="160"/>
      <c r="D187" s="161"/>
      <c r="E187" s="161"/>
      <c r="F187" s="161"/>
      <c r="G187" s="161"/>
      <c r="H187" s="161"/>
      <c r="I187" s="161"/>
      <c r="J187" s="162"/>
      <c r="K187" s="162"/>
      <c r="L187" s="162"/>
      <c r="M187" s="185"/>
      <c r="N187" s="162"/>
      <c r="O187" s="162"/>
      <c r="P187" s="185"/>
      <c r="Q187" s="162"/>
      <c r="R187" s="162"/>
      <c r="S187" s="162"/>
      <c r="T187" s="162"/>
      <c r="U187" s="162"/>
      <c r="V187" s="162"/>
      <c r="W187" s="162"/>
      <c r="X187" s="162"/>
      <c r="Y187" s="162"/>
      <c r="Z187" s="233"/>
      <c r="AA187" s="149"/>
    </row>
    <row r="188" spans="1:27" ht="20.100000000000001" customHeight="1" x14ac:dyDescent="0.15">
      <c r="A188" s="122"/>
      <c r="B188" s="122"/>
      <c r="C188" s="146"/>
      <c r="D188" s="146"/>
      <c r="E188" s="146"/>
      <c r="F188" s="146"/>
      <c r="G188" s="146"/>
      <c r="H188" s="146"/>
      <c r="I188" s="146"/>
      <c r="J188" s="166"/>
      <c r="K188" s="166"/>
      <c r="L188" s="166"/>
      <c r="M188" s="186"/>
      <c r="N188" s="166"/>
      <c r="O188" s="166"/>
      <c r="P188" s="186"/>
      <c r="Q188" s="166"/>
      <c r="R188" s="166"/>
      <c r="S188" s="166"/>
      <c r="T188" s="166"/>
      <c r="U188" s="166"/>
      <c r="V188" s="166"/>
      <c r="W188" s="166"/>
      <c r="X188" s="166"/>
      <c r="Y188" s="166"/>
      <c r="Z188" s="166"/>
      <c r="AA188" s="166"/>
    </row>
    <row r="189" spans="1:27" ht="20.100000000000001" customHeight="1" x14ac:dyDescent="0.15">
      <c r="A189" s="122"/>
      <c r="B189" s="122"/>
      <c r="C189" s="146"/>
      <c r="D189" s="146"/>
      <c r="E189" s="146"/>
      <c r="F189" s="146"/>
      <c r="G189" s="146"/>
      <c r="H189" s="146"/>
      <c r="I189" s="146"/>
      <c r="J189" s="166"/>
      <c r="K189" s="166"/>
      <c r="L189" s="166"/>
      <c r="M189" s="186"/>
      <c r="Y189" s="166"/>
      <c r="Z189" s="166"/>
      <c r="AA189" s="166"/>
    </row>
    <row r="190" spans="1:27" ht="20.100000000000001" customHeight="1" x14ac:dyDescent="0.15">
      <c r="A190" s="122"/>
      <c r="B190" s="122"/>
      <c r="C190" s="133" t="s">
        <v>105</v>
      </c>
      <c r="D190" s="134"/>
      <c r="E190" s="134"/>
      <c r="F190" s="134"/>
      <c r="G190" s="134"/>
      <c r="H190" s="135"/>
      <c r="I190" s="194"/>
      <c r="J190" s="195"/>
      <c r="K190" s="195"/>
      <c r="L190" s="195"/>
      <c r="M190" s="195"/>
      <c r="N190" s="195"/>
      <c r="O190" s="195"/>
      <c r="P190" s="195"/>
      <c r="Q190" s="195"/>
      <c r="R190" s="195"/>
      <c r="S190" s="195"/>
      <c r="T190" s="195"/>
      <c r="U190" s="195"/>
      <c r="V190" s="195"/>
      <c r="W190" s="195"/>
      <c r="X190" s="195"/>
      <c r="Y190" s="195"/>
      <c r="Z190" s="195"/>
    </row>
    <row r="191" spans="1:27" ht="20.100000000000001" customHeight="1" x14ac:dyDescent="0.15">
      <c r="A191" s="122"/>
      <c r="B191" s="122"/>
      <c r="C191" s="149"/>
      <c r="D191" s="141"/>
      <c r="E191" s="234"/>
      <c r="F191" s="137"/>
      <c r="G191" s="137"/>
      <c r="H191" s="137"/>
      <c r="I191" s="146"/>
      <c r="J191" s="146"/>
      <c r="K191" s="146"/>
      <c r="L191" s="146"/>
      <c r="M191" s="146"/>
      <c r="N191" s="146"/>
      <c r="O191" s="146"/>
      <c r="P191" s="146"/>
      <c r="Q191" s="146"/>
      <c r="R191" s="146"/>
      <c r="S191" s="146"/>
      <c r="T191" s="146"/>
      <c r="U191" s="146"/>
      <c r="V191" s="146"/>
      <c r="W191" s="146"/>
      <c r="X191" s="146"/>
      <c r="Y191" s="146"/>
      <c r="Z191" s="145"/>
    </row>
    <row r="192" spans="1:27" ht="60" customHeight="1" x14ac:dyDescent="0.15">
      <c r="A192" s="122"/>
      <c r="B192" s="122"/>
      <c r="C192" s="149"/>
      <c r="D192" s="235" t="s">
        <v>202</v>
      </c>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145"/>
    </row>
    <row r="193" spans="1:27" ht="20.100000000000001" customHeight="1" x14ac:dyDescent="0.15">
      <c r="A193" s="122"/>
      <c r="B193" s="122"/>
      <c r="C193" s="236"/>
      <c r="D193" s="237" t="s">
        <v>194</v>
      </c>
      <c r="E193" s="238"/>
      <c r="F193" s="238"/>
      <c r="G193" s="238"/>
      <c r="H193" s="238"/>
      <c r="I193" s="238"/>
      <c r="J193" s="239"/>
      <c r="K193" s="240" t="s">
        <v>150</v>
      </c>
      <c r="L193" s="241"/>
      <c r="M193" s="241"/>
      <c r="N193" s="241"/>
      <c r="O193" s="241"/>
      <c r="P193" s="241"/>
      <c r="Q193" s="241"/>
      <c r="R193" s="241"/>
      <c r="S193" s="241"/>
      <c r="T193" s="242"/>
      <c r="U193" s="243" t="s">
        <v>222</v>
      </c>
      <c r="V193" s="244"/>
      <c r="W193" s="244"/>
      <c r="X193" s="244"/>
      <c r="Y193" s="245"/>
      <c r="Z193" s="145"/>
    </row>
    <row r="194" spans="1:27" ht="20.100000000000001" customHeight="1" x14ac:dyDescent="0.15">
      <c r="A194" s="122">
        <f>IFERROR(IF(COUNT($S195:$S202)+COUNT($U197:$U202)&lt;14,1001,0),3)</f>
        <v>1001</v>
      </c>
      <c r="B194" s="467"/>
      <c r="C194" s="236"/>
      <c r="D194" s="246"/>
      <c r="E194" s="247"/>
      <c r="F194" s="247"/>
      <c r="G194" s="247"/>
      <c r="H194" s="247"/>
      <c r="I194" s="247"/>
      <c r="J194" s="248"/>
      <c r="K194" s="249" t="s">
        <v>151</v>
      </c>
      <c r="L194" s="249"/>
      <c r="M194" s="249"/>
      <c r="N194" s="249"/>
      <c r="O194" s="249"/>
      <c r="P194" s="249"/>
      <c r="Q194" s="250" t="s">
        <v>152</v>
      </c>
      <c r="R194" s="251"/>
      <c r="S194" s="251"/>
      <c r="T194" s="252"/>
      <c r="U194" s="253"/>
      <c r="V194" s="254"/>
      <c r="W194" s="254"/>
      <c r="X194" s="254"/>
      <c r="Y194" s="255"/>
      <c r="Z194" s="145"/>
    </row>
    <row r="195" spans="1:27" ht="20.100000000000001" customHeight="1" x14ac:dyDescent="0.15">
      <c r="A195" s="122"/>
      <c r="B195" s="122"/>
      <c r="C195" s="256"/>
      <c r="D195" s="246"/>
      <c r="E195" s="247"/>
      <c r="F195" s="247"/>
      <c r="G195" s="247"/>
      <c r="H195" s="247"/>
      <c r="I195" s="257"/>
      <c r="J195" s="248"/>
      <c r="K195" s="70"/>
      <c r="L195" s="71"/>
      <c r="M195" s="71"/>
      <c r="N195" s="258" t="s">
        <v>135</v>
      </c>
      <c r="O195" s="2"/>
      <c r="P195" s="259" t="s">
        <v>135</v>
      </c>
      <c r="Q195" s="10"/>
      <c r="R195" s="258" t="s">
        <v>135</v>
      </c>
      <c r="S195" s="4"/>
      <c r="T195" s="260" t="s">
        <v>135</v>
      </c>
      <c r="U195" s="253"/>
      <c r="V195" s="254"/>
      <c r="W195" s="254"/>
      <c r="X195" s="254"/>
      <c r="Y195" s="255"/>
      <c r="Z195" s="189"/>
    </row>
    <row r="196" spans="1:27" ht="20.100000000000001" customHeight="1" x14ac:dyDescent="0.15">
      <c r="A196" s="122"/>
      <c r="B196" s="122"/>
      <c r="C196" s="256"/>
      <c r="D196" s="261"/>
      <c r="E196" s="262"/>
      <c r="F196" s="262"/>
      <c r="G196" s="262"/>
      <c r="H196" s="262"/>
      <c r="I196" s="263"/>
      <c r="J196" s="264"/>
      <c r="K196" s="80"/>
      <c r="L196" s="81"/>
      <c r="M196" s="81"/>
      <c r="N196" s="265" t="s">
        <v>136</v>
      </c>
      <c r="O196" s="3"/>
      <c r="P196" s="266" t="s">
        <v>136</v>
      </c>
      <c r="Q196" s="11"/>
      <c r="R196" s="265" t="s">
        <v>136</v>
      </c>
      <c r="S196" s="3"/>
      <c r="T196" s="267" t="s">
        <v>136</v>
      </c>
      <c r="U196" s="268"/>
      <c r="V196" s="269"/>
      <c r="W196" s="269"/>
      <c r="X196" s="269"/>
      <c r="Y196" s="270"/>
      <c r="Z196" s="189"/>
    </row>
    <row r="197" spans="1:27" ht="20.100000000000001" customHeight="1" x14ac:dyDescent="0.15">
      <c r="A197" s="122"/>
      <c r="B197" s="122"/>
      <c r="C197" s="236"/>
      <c r="D197" s="271" t="s">
        <v>18</v>
      </c>
      <c r="E197" s="272"/>
      <c r="F197" s="272"/>
      <c r="G197" s="272"/>
      <c r="H197" s="272"/>
      <c r="I197" s="273"/>
      <c r="J197" s="274"/>
      <c r="K197" s="40"/>
      <c r="L197" s="42"/>
      <c r="M197" s="42"/>
      <c r="N197" s="43"/>
      <c r="O197" s="44"/>
      <c r="P197" s="45"/>
      <c r="Q197" s="40"/>
      <c r="R197" s="41"/>
      <c r="S197" s="44"/>
      <c r="T197" s="73"/>
      <c r="U197" s="40"/>
      <c r="V197" s="74"/>
      <c r="W197" s="74"/>
      <c r="X197" s="74"/>
      <c r="Y197" s="73"/>
      <c r="Z197" s="145"/>
    </row>
    <row r="198" spans="1:27" ht="20.100000000000001" customHeight="1" x14ac:dyDescent="0.15">
      <c r="A198" s="122"/>
      <c r="B198" s="122"/>
      <c r="C198" s="236"/>
      <c r="D198" s="275" t="s">
        <v>193</v>
      </c>
      <c r="E198" s="276"/>
      <c r="F198" s="276"/>
      <c r="G198" s="276"/>
      <c r="H198" s="276"/>
      <c r="I198" s="276"/>
      <c r="J198" s="277"/>
      <c r="K198" s="47"/>
      <c r="L198" s="48"/>
      <c r="M198" s="48"/>
      <c r="N198" s="49"/>
      <c r="O198" s="52"/>
      <c r="P198" s="53"/>
      <c r="Q198" s="47"/>
      <c r="R198" s="54"/>
      <c r="S198" s="52"/>
      <c r="T198" s="72"/>
      <c r="U198" s="47"/>
      <c r="V198" s="75"/>
      <c r="W198" s="75"/>
      <c r="X198" s="75"/>
      <c r="Y198" s="72"/>
      <c r="Z198" s="145"/>
    </row>
    <row r="199" spans="1:27" ht="20.100000000000001" customHeight="1" x14ac:dyDescent="0.15">
      <c r="A199" s="122"/>
      <c r="B199" s="122"/>
      <c r="C199" s="236"/>
      <c r="D199" s="278" t="s">
        <v>167</v>
      </c>
      <c r="E199" s="279"/>
      <c r="F199" s="279"/>
      <c r="G199" s="279"/>
      <c r="H199" s="279"/>
      <c r="I199" s="279"/>
      <c r="J199" s="280"/>
      <c r="K199" s="47"/>
      <c r="L199" s="48"/>
      <c r="M199" s="48"/>
      <c r="N199" s="49"/>
      <c r="O199" s="52"/>
      <c r="P199" s="53"/>
      <c r="Q199" s="47"/>
      <c r="R199" s="49"/>
      <c r="S199" s="52"/>
      <c r="T199" s="53"/>
      <c r="U199" s="47"/>
      <c r="V199" s="48"/>
      <c r="W199" s="48"/>
      <c r="X199" s="48"/>
      <c r="Y199" s="53"/>
      <c r="Z199" s="145"/>
    </row>
    <row r="200" spans="1:27" ht="20.100000000000001" customHeight="1" x14ac:dyDescent="0.15">
      <c r="A200" s="122"/>
      <c r="B200" s="122"/>
      <c r="C200" s="236"/>
      <c r="D200" s="278" t="s">
        <v>23</v>
      </c>
      <c r="E200" s="279"/>
      <c r="F200" s="279"/>
      <c r="G200" s="279"/>
      <c r="H200" s="279"/>
      <c r="I200" s="281"/>
      <c r="J200" s="280"/>
      <c r="K200" s="47"/>
      <c r="L200" s="48"/>
      <c r="M200" s="48"/>
      <c r="N200" s="49"/>
      <c r="O200" s="52"/>
      <c r="P200" s="53"/>
      <c r="Q200" s="47"/>
      <c r="R200" s="54"/>
      <c r="S200" s="52"/>
      <c r="T200" s="72"/>
      <c r="U200" s="47"/>
      <c r="V200" s="75"/>
      <c r="W200" s="75"/>
      <c r="X200" s="75"/>
      <c r="Y200" s="72"/>
      <c r="Z200" s="145"/>
    </row>
    <row r="201" spans="1:27" ht="20.100000000000001" customHeight="1" x14ac:dyDescent="0.15">
      <c r="A201" s="122"/>
      <c r="B201" s="122"/>
      <c r="C201" s="236"/>
      <c r="D201" s="278" t="s">
        <v>200</v>
      </c>
      <c r="E201" s="279"/>
      <c r="F201" s="279"/>
      <c r="G201" s="279"/>
      <c r="H201" s="279"/>
      <c r="I201" s="281"/>
      <c r="J201" s="280"/>
      <c r="K201" s="47"/>
      <c r="L201" s="48"/>
      <c r="M201" s="48"/>
      <c r="N201" s="49"/>
      <c r="O201" s="52"/>
      <c r="P201" s="53"/>
      <c r="Q201" s="47"/>
      <c r="R201" s="54"/>
      <c r="S201" s="52"/>
      <c r="T201" s="72"/>
      <c r="U201" s="47"/>
      <c r="V201" s="75"/>
      <c r="W201" s="75"/>
      <c r="X201" s="75"/>
      <c r="Y201" s="72"/>
      <c r="Z201" s="145"/>
    </row>
    <row r="202" spans="1:27" ht="20.100000000000001" customHeight="1" thickBot="1" x14ac:dyDescent="0.2">
      <c r="A202" s="122"/>
      <c r="B202" s="122"/>
      <c r="C202" s="236"/>
      <c r="D202" s="278" t="s">
        <v>192</v>
      </c>
      <c r="E202" s="279"/>
      <c r="F202" s="279"/>
      <c r="G202" s="279"/>
      <c r="H202" s="279"/>
      <c r="I202" s="281"/>
      <c r="J202" s="280"/>
      <c r="K202" s="55"/>
      <c r="L202" s="66"/>
      <c r="M202" s="66"/>
      <c r="N202" s="82"/>
      <c r="O202" s="50"/>
      <c r="P202" s="51"/>
      <c r="Q202" s="55"/>
      <c r="R202" s="56"/>
      <c r="S202" s="50"/>
      <c r="T202" s="76"/>
      <c r="U202" s="55"/>
      <c r="V202" s="77"/>
      <c r="W202" s="77"/>
      <c r="X202" s="77"/>
      <c r="Y202" s="76"/>
      <c r="Z202" s="145"/>
    </row>
    <row r="203" spans="1:27" ht="20.100000000000001" customHeight="1" thickTop="1" x14ac:dyDescent="0.15">
      <c r="A203" s="122"/>
      <c r="B203" s="122"/>
      <c r="C203" s="236"/>
      <c r="D203" s="282" t="s">
        <v>103</v>
      </c>
      <c r="E203" s="283"/>
      <c r="F203" s="283"/>
      <c r="G203" s="283"/>
      <c r="H203" s="283"/>
      <c r="I203" s="284"/>
      <c r="J203" s="285"/>
      <c r="K203" s="286">
        <f>SUM(K197:N202)</f>
        <v>0</v>
      </c>
      <c r="L203" s="287"/>
      <c r="M203" s="287"/>
      <c r="N203" s="288"/>
      <c r="O203" s="289">
        <f>SUM(O197:P202)</f>
        <v>0</v>
      </c>
      <c r="P203" s="290"/>
      <c r="Q203" s="286">
        <f>SUM(Q197:R202)</f>
        <v>0</v>
      </c>
      <c r="R203" s="291"/>
      <c r="S203" s="289">
        <f>SUM(S197:T202)</f>
        <v>0</v>
      </c>
      <c r="T203" s="292"/>
      <c r="U203" s="286">
        <f>SUM(U197:Y202)</f>
        <v>0</v>
      </c>
      <c r="V203" s="293"/>
      <c r="W203" s="293"/>
      <c r="X203" s="293"/>
      <c r="Y203" s="292"/>
      <c r="Z203" s="145"/>
    </row>
    <row r="204" spans="1:27" ht="20.100000000000001" customHeight="1" x14ac:dyDescent="0.15">
      <c r="A204" s="122"/>
      <c r="B204" s="122"/>
      <c r="C204" s="140"/>
      <c r="D204" s="294"/>
      <c r="E204" s="295" t="str">
        <f>"*1 "&amp;日付例&amp;"　年月日を入力してください。"</f>
        <v>*1 例)2025/4/1、R7/4/1　年月日を入力してください。</v>
      </c>
      <c r="F204" s="296"/>
      <c r="G204" s="296"/>
      <c r="H204" s="296"/>
      <c r="I204" s="296"/>
      <c r="J204" s="296"/>
      <c r="K204" s="297"/>
      <c r="L204" s="298"/>
      <c r="M204" s="298"/>
      <c r="N204" s="298"/>
      <c r="O204" s="297"/>
      <c r="P204" s="298"/>
      <c r="Q204" s="298"/>
      <c r="R204" s="298"/>
      <c r="S204" s="297"/>
      <c r="T204" s="298"/>
      <c r="U204" s="298"/>
      <c r="V204" s="298"/>
      <c r="W204" s="298"/>
      <c r="X204" s="298"/>
      <c r="Y204" s="298"/>
      <c r="Z204" s="145"/>
    </row>
    <row r="205" spans="1:27" ht="20.100000000000001" customHeight="1" x14ac:dyDescent="0.15">
      <c r="A205" s="122"/>
      <c r="B205" s="122"/>
      <c r="C205" s="299"/>
      <c r="D205" s="300"/>
      <c r="E205" s="301"/>
      <c r="F205" s="300"/>
      <c r="G205" s="300"/>
      <c r="H205" s="300"/>
      <c r="I205" s="300"/>
      <c r="J205" s="300"/>
      <c r="K205" s="302"/>
      <c r="L205" s="303"/>
      <c r="M205" s="303"/>
      <c r="N205" s="303"/>
      <c r="O205" s="302"/>
      <c r="P205" s="303"/>
      <c r="Q205" s="303"/>
      <c r="R205" s="303"/>
      <c r="S205" s="302"/>
      <c r="T205" s="303"/>
      <c r="U205" s="303"/>
      <c r="V205" s="303"/>
      <c r="W205" s="303"/>
      <c r="X205" s="303"/>
      <c r="Y205" s="303"/>
      <c r="Z205" s="161"/>
      <c r="AA205" s="157"/>
    </row>
    <row r="206" spans="1:27" ht="20.100000000000001" customHeight="1" x14ac:dyDescent="0.15">
      <c r="A206" s="122"/>
      <c r="B206" s="122"/>
      <c r="C206" s="304"/>
      <c r="D206" s="294"/>
      <c r="E206" s="295"/>
      <c r="F206" s="294"/>
      <c r="G206" s="294"/>
      <c r="H206" s="294"/>
      <c r="I206" s="294"/>
      <c r="J206" s="294"/>
      <c r="K206" s="305"/>
      <c r="L206" s="199"/>
      <c r="M206" s="199"/>
      <c r="N206" s="199"/>
      <c r="O206" s="305"/>
      <c r="P206" s="199"/>
      <c r="Q206" s="199"/>
      <c r="R206" s="199"/>
      <c r="S206" s="305"/>
      <c r="T206" s="199"/>
      <c r="U206" s="199"/>
      <c r="V206" s="199"/>
      <c r="W206" s="199"/>
      <c r="X206" s="199"/>
      <c r="Y206" s="199"/>
      <c r="Z206" s="146"/>
    </row>
    <row r="207" spans="1:27" ht="20.100000000000001" customHeight="1" x14ac:dyDescent="0.15">
      <c r="A207" s="122"/>
      <c r="B207" s="122"/>
      <c r="C207" s="141"/>
      <c r="D207" s="294"/>
      <c r="E207" s="295"/>
      <c r="F207" s="300"/>
      <c r="G207" s="294"/>
      <c r="H207" s="294"/>
      <c r="I207" s="294"/>
      <c r="J207" s="294"/>
      <c r="K207" s="305"/>
      <c r="L207" s="199"/>
      <c r="M207" s="199"/>
      <c r="N207" s="199"/>
      <c r="O207" s="305"/>
      <c r="P207" s="199"/>
      <c r="Q207" s="199"/>
      <c r="R207" s="199"/>
      <c r="S207" s="305"/>
      <c r="T207" s="199"/>
      <c r="U207" s="199"/>
      <c r="V207" s="199"/>
      <c r="W207" s="199"/>
      <c r="X207" s="199"/>
      <c r="Y207" s="199"/>
      <c r="Z207" s="146"/>
    </row>
    <row r="208" spans="1:27" ht="20.100000000000001" customHeight="1" x14ac:dyDescent="0.15">
      <c r="A208" s="122"/>
      <c r="B208" s="122"/>
      <c r="C208" s="133" t="s">
        <v>106</v>
      </c>
      <c r="D208" s="134"/>
      <c r="E208" s="134"/>
      <c r="F208" s="134"/>
      <c r="G208" s="134"/>
      <c r="H208" s="135"/>
      <c r="I208" s="194"/>
      <c r="J208" s="195"/>
      <c r="K208" s="195"/>
      <c r="L208" s="195"/>
      <c r="M208" s="195"/>
      <c r="N208" s="195"/>
      <c r="O208" s="195"/>
      <c r="P208" s="195"/>
      <c r="Q208" s="195"/>
      <c r="R208" s="195"/>
      <c r="S208" s="195"/>
      <c r="T208" s="195"/>
      <c r="U208" s="195"/>
      <c r="V208" s="195"/>
      <c r="W208" s="195"/>
      <c r="X208" s="195"/>
      <c r="Y208" s="195"/>
      <c r="Z208" s="195"/>
    </row>
    <row r="209" spans="1:27" ht="20.100000000000001" customHeight="1" x14ac:dyDescent="0.15">
      <c r="A209" s="122"/>
      <c r="B209" s="122"/>
      <c r="C209" s="136"/>
      <c r="D209" s="141"/>
      <c r="E209" s="234"/>
      <c r="F209" s="137"/>
      <c r="G209" s="137"/>
      <c r="H209" s="137"/>
      <c r="I209" s="146"/>
      <c r="J209" s="146"/>
      <c r="K209" s="146"/>
      <c r="L209" s="146"/>
      <c r="M209" s="146"/>
      <c r="N209" s="146"/>
      <c r="O209" s="146"/>
      <c r="P209" s="146"/>
      <c r="Q209" s="146"/>
      <c r="R209" s="146"/>
      <c r="S209" s="146"/>
      <c r="T209" s="146"/>
      <c r="U209" s="146"/>
      <c r="V209" s="146"/>
      <c r="W209" s="146"/>
      <c r="X209" s="146"/>
      <c r="Y209" s="146"/>
      <c r="Z209" s="145"/>
    </row>
    <row r="210" spans="1:27" ht="20.100000000000001" customHeight="1" x14ac:dyDescent="0.15">
      <c r="A210" s="122"/>
      <c r="B210" s="122"/>
      <c r="C210" s="136"/>
      <c r="D210" s="183" t="s">
        <v>163</v>
      </c>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306"/>
      <c r="AA210" s="168"/>
    </row>
    <row r="211" spans="1:27" ht="20.100000000000001" customHeight="1" x14ac:dyDescent="0.15">
      <c r="A211" s="122"/>
      <c r="B211" s="122"/>
      <c r="C211" s="307"/>
      <c r="D211" s="308" t="s">
        <v>102</v>
      </c>
      <c r="E211" s="309"/>
      <c r="F211" s="309"/>
      <c r="G211" s="309"/>
      <c r="H211" s="309"/>
      <c r="I211" s="309"/>
      <c r="J211" s="309"/>
      <c r="K211" s="310" t="s">
        <v>11</v>
      </c>
      <c r="L211" s="311"/>
      <c r="M211" s="312"/>
      <c r="N211" s="157"/>
      <c r="Z211" s="189"/>
    </row>
    <row r="212" spans="1:27" ht="20.100000000000001" customHeight="1" x14ac:dyDescent="0.15">
      <c r="A212" s="122"/>
      <c r="B212" s="122"/>
      <c r="C212" s="136"/>
      <c r="D212" s="313" t="s">
        <v>206</v>
      </c>
      <c r="E212" s="314"/>
      <c r="F212" s="314"/>
      <c r="G212" s="314"/>
      <c r="H212" s="314"/>
      <c r="I212" s="314"/>
      <c r="J212" s="314"/>
      <c r="K212" s="468"/>
      <c r="L212" s="83"/>
      <c r="M212" s="84"/>
      <c r="N212" s="157"/>
      <c r="Z212" s="189"/>
    </row>
    <row r="213" spans="1:27" ht="20.100000000000001" customHeight="1" x14ac:dyDescent="0.15">
      <c r="A213" s="122"/>
      <c r="B213" s="122"/>
      <c r="C213" s="136"/>
      <c r="D213" s="313" t="s">
        <v>207</v>
      </c>
      <c r="E213" s="314"/>
      <c r="F213" s="314"/>
      <c r="G213" s="314"/>
      <c r="H213" s="314"/>
      <c r="I213" s="314"/>
      <c r="J213" s="314"/>
      <c r="K213" s="469"/>
      <c r="L213" s="34"/>
      <c r="M213" s="35"/>
      <c r="N213" s="157"/>
      <c r="Z213" s="189"/>
    </row>
    <row r="214" spans="1:27" ht="20.100000000000001" customHeight="1" x14ac:dyDescent="0.15">
      <c r="A214" s="122"/>
      <c r="B214" s="122"/>
      <c r="C214" s="136"/>
      <c r="D214" s="313" t="s">
        <v>6</v>
      </c>
      <c r="E214" s="314"/>
      <c r="F214" s="314"/>
      <c r="G214" s="314"/>
      <c r="H214" s="314"/>
      <c r="I214" s="314"/>
      <c r="J214" s="314"/>
      <c r="K214" s="469"/>
      <c r="L214" s="34"/>
      <c r="M214" s="35"/>
      <c r="N214" s="157"/>
      <c r="Z214" s="189"/>
    </row>
    <row r="215" spans="1:27" ht="20.100000000000001" customHeight="1" x14ac:dyDescent="0.15">
      <c r="A215" s="122"/>
      <c r="B215" s="122"/>
      <c r="C215" s="136"/>
      <c r="D215" s="313" t="s">
        <v>7</v>
      </c>
      <c r="E215" s="314"/>
      <c r="F215" s="314"/>
      <c r="G215" s="314"/>
      <c r="H215" s="314"/>
      <c r="I215" s="314"/>
      <c r="J215" s="314"/>
      <c r="K215" s="469"/>
      <c r="L215" s="34"/>
      <c r="M215" s="35"/>
      <c r="N215" s="157"/>
      <c r="Z215" s="189"/>
    </row>
    <row r="216" spans="1:27" ht="20.100000000000001" customHeight="1" x14ac:dyDescent="0.15">
      <c r="A216" s="122"/>
      <c r="B216" s="122"/>
      <c r="C216" s="136"/>
      <c r="D216" s="313" t="s">
        <v>208</v>
      </c>
      <c r="E216" s="314"/>
      <c r="F216" s="314"/>
      <c r="G216" s="314"/>
      <c r="H216" s="314"/>
      <c r="I216" s="314"/>
      <c r="J216" s="314"/>
      <c r="K216" s="469"/>
      <c r="L216" s="34"/>
      <c r="M216" s="35"/>
      <c r="N216" s="157"/>
      <c r="Z216" s="189"/>
    </row>
    <row r="217" spans="1:27" ht="20.100000000000001" customHeight="1" x14ac:dyDescent="0.15">
      <c r="A217" s="122"/>
      <c r="B217" s="122"/>
      <c r="C217" s="136"/>
      <c r="D217" s="313" t="s">
        <v>24</v>
      </c>
      <c r="E217" s="314"/>
      <c r="F217" s="314"/>
      <c r="G217" s="314"/>
      <c r="H217" s="314"/>
      <c r="I217" s="314"/>
      <c r="J217" s="314"/>
      <c r="K217" s="469"/>
      <c r="L217" s="34"/>
      <c r="M217" s="35"/>
      <c r="N217" s="157"/>
      <c r="Z217" s="189"/>
    </row>
    <row r="218" spans="1:27" ht="20.100000000000001" customHeight="1" x14ac:dyDescent="0.15">
      <c r="A218" s="122"/>
      <c r="B218" s="122"/>
      <c r="C218" s="136"/>
      <c r="D218" s="313" t="s">
        <v>25</v>
      </c>
      <c r="E218" s="314"/>
      <c r="F218" s="314"/>
      <c r="G218" s="314"/>
      <c r="H218" s="314"/>
      <c r="I218" s="314"/>
      <c r="J218" s="314"/>
      <c r="K218" s="469"/>
      <c r="L218" s="34"/>
      <c r="M218" s="35"/>
      <c r="N218" s="157"/>
      <c r="Z218" s="189"/>
    </row>
    <row r="219" spans="1:27" ht="20.100000000000001" customHeight="1" x14ac:dyDescent="0.15">
      <c r="A219" s="122"/>
      <c r="B219" s="122"/>
      <c r="C219" s="136"/>
      <c r="D219" s="313" t="s">
        <v>26</v>
      </c>
      <c r="E219" s="314"/>
      <c r="F219" s="314"/>
      <c r="G219" s="314"/>
      <c r="H219" s="314"/>
      <c r="I219" s="314"/>
      <c r="J219" s="314"/>
      <c r="K219" s="469"/>
      <c r="L219" s="34"/>
      <c r="M219" s="35"/>
      <c r="N219" s="157"/>
      <c r="Z219" s="189"/>
    </row>
    <row r="220" spans="1:27" ht="20.100000000000001" customHeight="1" x14ac:dyDescent="0.15">
      <c r="A220" s="122"/>
      <c r="B220" s="122"/>
      <c r="C220" s="136"/>
      <c r="D220" s="313" t="s">
        <v>8</v>
      </c>
      <c r="E220" s="314"/>
      <c r="F220" s="314"/>
      <c r="G220" s="314"/>
      <c r="H220" s="314"/>
      <c r="I220" s="314"/>
      <c r="J220" s="314"/>
      <c r="K220" s="469"/>
      <c r="L220" s="34"/>
      <c r="M220" s="35"/>
      <c r="N220" s="157"/>
      <c r="Z220" s="189"/>
    </row>
    <row r="221" spans="1:27" ht="20.100000000000001" customHeight="1" x14ac:dyDescent="0.15">
      <c r="A221" s="122"/>
      <c r="B221" s="122"/>
      <c r="C221" s="136"/>
      <c r="D221" s="313" t="s">
        <v>9</v>
      </c>
      <c r="E221" s="314"/>
      <c r="F221" s="314"/>
      <c r="G221" s="314"/>
      <c r="H221" s="314"/>
      <c r="I221" s="314"/>
      <c r="J221" s="314"/>
      <c r="K221" s="469"/>
      <c r="L221" s="34"/>
      <c r="M221" s="35"/>
      <c r="N221" s="157"/>
      <c r="Z221" s="189"/>
    </row>
    <row r="222" spans="1:27" ht="20.100000000000001" customHeight="1" x14ac:dyDescent="0.15">
      <c r="A222" s="122"/>
      <c r="B222" s="122"/>
      <c r="C222" s="136"/>
      <c r="D222" s="313" t="s">
        <v>27</v>
      </c>
      <c r="E222" s="314"/>
      <c r="F222" s="314"/>
      <c r="G222" s="314"/>
      <c r="H222" s="314"/>
      <c r="I222" s="314"/>
      <c r="J222" s="314"/>
      <c r="K222" s="469"/>
      <c r="L222" s="34"/>
      <c r="M222" s="35"/>
      <c r="N222" s="157"/>
      <c r="Z222" s="189"/>
    </row>
    <row r="223" spans="1:27" ht="20.100000000000001" customHeight="1" x14ac:dyDescent="0.15">
      <c r="A223" s="122"/>
      <c r="B223" s="122"/>
      <c r="C223" s="136"/>
      <c r="D223" s="313" t="s">
        <v>5</v>
      </c>
      <c r="E223" s="314"/>
      <c r="F223" s="314"/>
      <c r="G223" s="314"/>
      <c r="H223" s="314"/>
      <c r="I223" s="314"/>
      <c r="J223" s="314"/>
      <c r="K223" s="469"/>
      <c r="L223" s="34"/>
      <c r="M223" s="35"/>
      <c r="N223" s="157"/>
      <c r="Z223" s="189"/>
    </row>
    <row r="224" spans="1:27" ht="20.100000000000001" customHeight="1" x14ac:dyDescent="0.15">
      <c r="A224" s="122"/>
      <c r="B224" s="122"/>
      <c r="C224" s="136"/>
      <c r="D224" s="313" t="s">
        <v>213</v>
      </c>
      <c r="E224" s="314"/>
      <c r="F224" s="314"/>
      <c r="G224" s="314"/>
      <c r="H224" s="314"/>
      <c r="I224" s="314"/>
      <c r="J224" s="314"/>
      <c r="K224" s="469"/>
      <c r="L224" s="34"/>
      <c r="M224" s="35"/>
      <c r="N224" s="157"/>
      <c r="Z224" s="189"/>
    </row>
    <row r="225" spans="1:26" ht="20.100000000000001" customHeight="1" x14ac:dyDescent="0.15">
      <c r="A225" s="122"/>
      <c r="B225" s="122"/>
      <c r="C225" s="136"/>
      <c r="D225" s="313" t="s">
        <v>19</v>
      </c>
      <c r="E225" s="314"/>
      <c r="F225" s="314"/>
      <c r="G225" s="314"/>
      <c r="H225" s="314"/>
      <c r="I225" s="314"/>
      <c r="J225" s="314"/>
      <c r="K225" s="469"/>
      <c r="L225" s="34"/>
      <c r="M225" s="35"/>
      <c r="N225" s="157"/>
      <c r="Z225" s="189"/>
    </row>
    <row r="226" spans="1:26" ht="20.100000000000001" customHeight="1" x14ac:dyDescent="0.15">
      <c r="A226" s="122"/>
      <c r="B226" s="122"/>
      <c r="C226" s="136"/>
      <c r="D226" s="313" t="s">
        <v>20</v>
      </c>
      <c r="E226" s="314"/>
      <c r="F226" s="314"/>
      <c r="G226" s="314"/>
      <c r="H226" s="314"/>
      <c r="I226" s="314"/>
      <c r="J226" s="314"/>
      <c r="K226" s="469"/>
      <c r="L226" s="34"/>
      <c r="M226" s="35"/>
      <c r="N226" s="157"/>
      <c r="Z226" s="189"/>
    </row>
    <row r="227" spans="1:26" ht="20.100000000000001" customHeight="1" x14ac:dyDescent="0.15">
      <c r="A227" s="122"/>
      <c r="B227" s="122"/>
      <c r="C227" s="136"/>
      <c r="D227" s="313" t="s">
        <v>153</v>
      </c>
      <c r="E227" s="314"/>
      <c r="F227" s="314"/>
      <c r="G227" s="314"/>
      <c r="H227" s="314"/>
      <c r="I227" s="314"/>
      <c r="J227" s="314"/>
      <c r="K227" s="469"/>
      <c r="L227" s="34"/>
      <c r="M227" s="35"/>
      <c r="N227" s="157"/>
      <c r="Z227" s="189"/>
    </row>
    <row r="228" spans="1:26" ht="20.100000000000001" customHeight="1" x14ac:dyDescent="0.15">
      <c r="A228" s="122"/>
      <c r="B228" s="122"/>
      <c r="C228" s="136"/>
      <c r="D228" s="313" t="s">
        <v>154</v>
      </c>
      <c r="E228" s="314"/>
      <c r="F228" s="314"/>
      <c r="G228" s="314"/>
      <c r="H228" s="314"/>
      <c r="I228" s="314"/>
      <c r="J228" s="314"/>
      <c r="K228" s="469"/>
      <c r="L228" s="34"/>
      <c r="M228" s="35"/>
      <c r="N228" s="157"/>
      <c r="Z228" s="189"/>
    </row>
    <row r="229" spans="1:26" ht="20.100000000000001" customHeight="1" x14ac:dyDescent="0.15">
      <c r="A229" s="122"/>
      <c r="B229" s="122"/>
      <c r="C229" s="136"/>
      <c r="D229" s="315" t="s">
        <v>28</v>
      </c>
      <c r="E229" s="314" t="s">
        <v>209</v>
      </c>
      <c r="F229" s="314"/>
      <c r="G229" s="314"/>
      <c r="H229" s="314"/>
      <c r="I229" s="314"/>
      <c r="J229" s="314"/>
      <c r="K229" s="469"/>
      <c r="L229" s="34"/>
      <c r="M229" s="35"/>
      <c r="N229" s="157"/>
      <c r="Z229" s="189"/>
    </row>
    <row r="230" spans="1:26" ht="20.100000000000001" customHeight="1" x14ac:dyDescent="0.15">
      <c r="A230" s="122"/>
      <c r="B230" s="122"/>
      <c r="C230" s="136"/>
      <c r="D230" s="315"/>
      <c r="E230" s="314" t="s">
        <v>29</v>
      </c>
      <c r="F230" s="314"/>
      <c r="G230" s="314"/>
      <c r="H230" s="314"/>
      <c r="I230" s="314"/>
      <c r="J230" s="314"/>
      <c r="K230" s="469"/>
      <c r="L230" s="34"/>
      <c r="M230" s="35"/>
      <c r="N230" s="157"/>
      <c r="Z230" s="189"/>
    </row>
    <row r="231" spans="1:26" ht="20.100000000000001" customHeight="1" x14ac:dyDescent="0.15">
      <c r="A231" s="122"/>
      <c r="B231" s="122"/>
      <c r="C231" s="136"/>
      <c r="D231" s="315"/>
      <c r="E231" s="314" t="s">
        <v>30</v>
      </c>
      <c r="F231" s="314"/>
      <c r="G231" s="314"/>
      <c r="H231" s="314"/>
      <c r="I231" s="314"/>
      <c r="J231" s="314"/>
      <c r="K231" s="469"/>
      <c r="L231" s="34"/>
      <c r="M231" s="35"/>
      <c r="N231" s="157"/>
      <c r="Z231" s="189"/>
    </row>
    <row r="232" spans="1:26" ht="20.100000000000001" customHeight="1" x14ac:dyDescent="0.15">
      <c r="A232" s="122"/>
      <c r="B232" s="122"/>
      <c r="C232" s="136"/>
      <c r="D232" s="315"/>
      <c r="E232" s="314" t="s">
        <v>210</v>
      </c>
      <c r="F232" s="314"/>
      <c r="G232" s="314"/>
      <c r="H232" s="314"/>
      <c r="I232" s="314"/>
      <c r="J232" s="314"/>
      <c r="K232" s="469"/>
      <c r="L232" s="34"/>
      <c r="M232" s="35"/>
      <c r="N232" s="157"/>
      <c r="Z232" s="189"/>
    </row>
    <row r="233" spans="1:26" ht="20.100000000000001" customHeight="1" x14ac:dyDescent="0.15">
      <c r="A233" s="122"/>
      <c r="B233" s="122"/>
      <c r="C233" s="136"/>
      <c r="D233" s="315"/>
      <c r="E233" s="314" t="s">
        <v>155</v>
      </c>
      <c r="F233" s="314"/>
      <c r="G233" s="314"/>
      <c r="H233" s="314"/>
      <c r="I233" s="314"/>
      <c r="J233" s="314"/>
      <c r="K233" s="469"/>
      <c r="L233" s="34"/>
      <c r="M233" s="35"/>
      <c r="N233" s="157"/>
      <c r="Z233" s="189"/>
    </row>
    <row r="234" spans="1:26" ht="20.100000000000001" customHeight="1" x14ac:dyDescent="0.15">
      <c r="A234" s="122"/>
      <c r="B234" s="122"/>
      <c r="C234" s="136"/>
      <c r="D234" s="315"/>
      <c r="E234" s="314" t="s">
        <v>211</v>
      </c>
      <c r="F234" s="314"/>
      <c r="G234" s="314"/>
      <c r="H234" s="314"/>
      <c r="I234" s="314"/>
      <c r="J234" s="314"/>
      <c r="K234" s="469"/>
      <c r="L234" s="34"/>
      <c r="M234" s="35"/>
      <c r="N234" s="157"/>
      <c r="Z234" s="189"/>
    </row>
    <row r="235" spans="1:26" ht="20.100000000000001" customHeight="1" x14ac:dyDescent="0.15">
      <c r="A235" s="122"/>
      <c r="B235" s="122"/>
      <c r="C235" s="136"/>
      <c r="D235" s="315"/>
      <c r="E235" s="314" t="s">
        <v>157</v>
      </c>
      <c r="F235" s="314"/>
      <c r="G235" s="314"/>
      <c r="H235" s="314"/>
      <c r="I235" s="314"/>
      <c r="J235" s="314"/>
      <c r="K235" s="469"/>
      <c r="L235" s="34"/>
      <c r="M235" s="35"/>
      <c r="N235" s="157"/>
      <c r="Z235" s="189"/>
    </row>
    <row r="236" spans="1:26" ht="20.100000000000001" customHeight="1" x14ac:dyDescent="0.15">
      <c r="A236" s="122"/>
      <c r="B236" s="122"/>
      <c r="C236" s="136"/>
      <c r="D236" s="315"/>
      <c r="E236" s="314" t="s">
        <v>212</v>
      </c>
      <c r="F236" s="314"/>
      <c r="G236" s="314"/>
      <c r="H236" s="314"/>
      <c r="I236" s="314"/>
      <c r="J236" s="314"/>
      <c r="K236" s="469"/>
      <c r="L236" s="34"/>
      <c r="M236" s="35"/>
      <c r="N236" s="157"/>
      <c r="Z236" s="189"/>
    </row>
    <row r="237" spans="1:26" ht="20.100000000000001" customHeight="1" x14ac:dyDescent="0.15">
      <c r="A237" s="122"/>
      <c r="B237" s="122"/>
      <c r="C237" s="136"/>
      <c r="D237" s="316"/>
      <c r="E237" s="314" t="s">
        <v>31</v>
      </c>
      <c r="F237" s="314"/>
      <c r="G237" s="314"/>
      <c r="H237" s="314"/>
      <c r="I237" s="314"/>
      <c r="J237" s="314"/>
      <c r="K237" s="469"/>
      <c r="L237" s="34"/>
      <c r="M237" s="35"/>
      <c r="N237" s="157"/>
      <c r="Z237" s="189"/>
    </row>
    <row r="238" spans="1:26" ht="20.100000000000001" customHeight="1" x14ac:dyDescent="0.15">
      <c r="A238" s="122"/>
      <c r="B238" s="122"/>
      <c r="C238" s="136"/>
      <c r="D238" s="316"/>
      <c r="E238" s="314" t="s">
        <v>156</v>
      </c>
      <c r="F238" s="314"/>
      <c r="G238" s="314"/>
      <c r="H238" s="314"/>
      <c r="I238" s="314"/>
      <c r="J238" s="314"/>
      <c r="K238" s="469"/>
      <c r="L238" s="34"/>
      <c r="M238" s="35"/>
      <c r="N238" s="157"/>
      <c r="Z238" s="189"/>
    </row>
    <row r="239" spans="1:26" ht="20.100000000000001" customHeight="1" x14ac:dyDescent="0.15">
      <c r="A239" s="122"/>
      <c r="B239" s="122"/>
      <c r="C239" s="136"/>
      <c r="D239" s="316"/>
      <c r="E239" s="314" t="s">
        <v>22</v>
      </c>
      <c r="F239" s="314"/>
      <c r="G239" s="314"/>
      <c r="H239" s="314"/>
      <c r="I239" s="314"/>
      <c r="J239" s="314"/>
      <c r="K239" s="469"/>
      <c r="L239" s="34"/>
      <c r="M239" s="35"/>
      <c r="N239" s="157"/>
      <c r="Z239" s="189"/>
    </row>
    <row r="240" spans="1:26" ht="20.100000000000001" customHeight="1" x14ac:dyDescent="0.15">
      <c r="A240" s="122"/>
      <c r="B240" s="122"/>
      <c r="C240" s="136"/>
      <c r="D240" s="313" t="s">
        <v>158</v>
      </c>
      <c r="E240" s="314"/>
      <c r="F240" s="314"/>
      <c r="G240" s="314"/>
      <c r="H240" s="314"/>
      <c r="I240" s="314"/>
      <c r="J240" s="314"/>
      <c r="K240" s="469"/>
      <c r="L240" s="34"/>
      <c r="M240" s="35"/>
      <c r="Z240" s="189"/>
    </row>
    <row r="241" spans="1:27" ht="20.100000000000001" customHeight="1" x14ac:dyDescent="0.15">
      <c r="A241" s="122"/>
      <c r="B241" s="122"/>
      <c r="C241" s="136"/>
      <c r="D241" s="313" t="s">
        <v>159</v>
      </c>
      <c r="E241" s="314"/>
      <c r="F241" s="314"/>
      <c r="G241" s="314"/>
      <c r="H241" s="314"/>
      <c r="I241" s="314"/>
      <c r="J241" s="314"/>
      <c r="K241" s="469"/>
      <c r="L241" s="34"/>
      <c r="M241" s="35"/>
      <c r="Z241" s="189"/>
    </row>
    <row r="242" spans="1:27" ht="20.100000000000001" customHeight="1" x14ac:dyDescent="0.15">
      <c r="A242" s="122"/>
      <c r="B242" s="122"/>
      <c r="C242" s="136"/>
      <c r="D242" s="313" t="s">
        <v>160</v>
      </c>
      <c r="E242" s="314"/>
      <c r="F242" s="314"/>
      <c r="G242" s="314"/>
      <c r="H242" s="314"/>
      <c r="I242" s="314"/>
      <c r="J242" s="314"/>
      <c r="K242" s="469"/>
      <c r="L242" s="34"/>
      <c r="M242" s="35"/>
      <c r="Z242" s="189"/>
    </row>
    <row r="243" spans="1:27" ht="20.100000000000001" customHeight="1" x14ac:dyDescent="0.15">
      <c r="A243" s="122"/>
      <c r="B243" s="122"/>
      <c r="C243" s="136"/>
      <c r="D243" s="313" t="s">
        <v>161</v>
      </c>
      <c r="E243" s="314"/>
      <c r="F243" s="314"/>
      <c r="G243" s="314"/>
      <c r="H243" s="314"/>
      <c r="I243" s="314"/>
      <c r="J243" s="314"/>
      <c r="K243" s="469"/>
      <c r="L243" s="34"/>
      <c r="M243" s="35"/>
      <c r="Z243" s="189"/>
    </row>
    <row r="244" spans="1:27" ht="20.100000000000001" customHeight="1" x14ac:dyDescent="0.15">
      <c r="A244" s="122"/>
      <c r="B244" s="122"/>
      <c r="C244" s="136"/>
      <c r="D244" s="317" t="s">
        <v>162</v>
      </c>
      <c r="E244" s="318"/>
      <c r="F244" s="318"/>
      <c r="G244" s="318"/>
      <c r="H244" s="318"/>
      <c r="I244" s="318"/>
      <c r="J244" s="318"/>
      <c r="K244" s="470"/>
      <c r="L244" s="78"/>
      <c r="M244" s="79"/>
      <c r="Z244" s="189"/>
    </row>
    <row r="245" spans="1:27" ht="20.100000000000001" customHeight="1" x14ac:dyDescent="0.15">
      <c r="A245" s="122"/>
      <c r="B245" s="122"/>
      <c r="C245" s="299"/>
      <c r="D245" s="300"/>
      <c r="E245" s="319"/>
      <c r="F245" s="300"/>
      <c r="G245" s="300"/>
      <c r="H245" s="300"/>
      <c r="I245" s="300"/>
      <c r="J245" s="300"/>
      <c r="K245" s="302"/>
      <c r="L245" s="303"/>
      <c r="M245" s="303"/>
      <c r="N245" s="303"/>
      <c r="O245" s="302"/>
      <c r="P245" s="303"/>
      <c r="Q245" s="303"/>
      <c r="R245" s="303"/>
      <c r="S245" s="302"/>
      <c r="T245" s="303"/>
      <c r="U245" s="303"/>
      <c r="V245" s="303"/>
      <c r="W245" s="303"/>
      <c r="X245" s="303"/>
      <c r="Y245" s="303"/>
      <c r="Z245" s="161"/>
      <c r="AA245" s="157"/>
    </row>
    <row r="246" spans="1:27" ht="20.100000000000001" customHeight="1" x14ac:dyDescent="0.15">
      <c r="A246" s="122"/>
      <c r="B246" s="122"/>
      <c r="C246" s="304"/>
      <c r="D246" s="294"/>
      <c r="E246" s="320"/>
      <c r="F246" s="296"/>
      <c r="G246" s="296"/>
      <c r="H246" s="296"/>
      <c r="I246" s="296"/>
      <c r="J246" s="294"/>
      <c r="K246" s="305"/>
      <c r="L246" s="199"/>
      <c r="M246" s="199"/>
      <c r="N246" s="199"/>
      <c r="O246" s="305"/>
      <c r="P246" s="199"/>
      <c r="Q246" s="199"/>
      <c r="R246" s="199"/>
      <c r="S246" s="305"/>
      <c r="T246" s="199"/>
      <c r="U246" s="199"/>
      <c r="V246" s="199"/>
      <c r="W246" s="199"/>
      <c r="X246" s="199"/>
      <c r="Y246" s="199"/>
      <c r="Z246" s="146"/>
    </row>
    <row r="247" spans="1:27" ht="20.100000000000001" customHeight="1" x14ac:dyDescent="0.15">
      <c r="A247" s="122"/>
      <c r="B247" s="122"/>
      <c r="C247" s="137"/>
    </row>
    <row r="248" spans="1:27" ht="20.100000000000001" customHeight="1" x14ac:dyDescent="0.15">
      <c r="A248" s="122"/>
      <c r="B248" s="122"/>
      <c r="C248" s="133" t="s">
        <v>107</v>
      </c>
      <c r="D248" s="134"/>
      <c r="E248" s="134"/>
      <c r="F248" s="134"/>
      <c r="G248" s="134"/>
      <c r="H248" s="135"/>
    </row>
    <row r="249" spans="1:27" ht="20.100000000000001" customHeight="1" x14ac:dyDescent="0.15">
      <c r="A249" s="122"/>
      <c r="B249" s="122"/>
      <c r="C249" s="136"/>
      <c r="D249" s="137"/>
      <c r="E249" s="137"/>
      <c r="F249" s="137"/>
      <c r="G249" s="137"/>
      <c r="H249" s="137"/>
      <c r="I249" s="138"/>
      <c r="J249" s="138"/>
      <c r="K249" s="138"/>
      <c r="L249" s="138"/>
      <c r="M249" s="138"/>
      <c r="N249" s="138"/>
      <c r="O249" s="138"/>
      <c r="P249" s="138"/>
      <c r="Q249" s="138"/>
      <c r="R249" s="138"/>
      <c r="S249" s="138"/>
      <c r="T249" s="138"/>
      <c r="U249" s="138"/>
      <c r="V249" s="138"/>
      <c r="W249" s="138"/>
      <c r="X249" s="138"/>
      <c r="Y249" s="138"/>
      <c r="Z249" s="139"/>
    </row>
    <row r="250" spans="1:27" ht="50.1" customHeight="1" x14ac:dyDescent="0.15">
      <c r="A250" s="122"/>
      <c r="B250" s="122"/>
      <c r="C250" s="136"/>
      <c r="D250" s="321" t="s">
        <v>199</v>
      </c>
      <c r="E250" s="321"/>
      <c r="F250" s="321"/>
      <c r="G250" s="321"/>
      <c r="H250" s="321"/>
      <c r="I250" s="321"/>
      <c r="J250" s="321"/>
      <c r="K250" s="321"/>
      <c r="L250" s="321"/>
      <c r="M250" s="321"/>
      <c r="N250" s="321"/>
      <c r="O250" s="321"/>
      <c r="P250" s="321"/>
      <c r="Q250" s="321"/>
      <c r="R250" s="321"/>
      <c r="S250" s="321"/>
      <c r="T250" s="321"/>
      <c r="U250" s="321"/>
      <c r="V250" s="321"/>
      <c r="W250" s="321"/>
      <c r="X250" s="321"/>
      <c r="Y250" s="321"/>
      <c r="Z250" s="322"/>
      <c r="AA250" s="146"/>
    </row>
    <row r="251" spans="1:27" ht="30" customHeight="1" x14ac:dyDescent="0.15">
      <c r="A251" s="122">
        <f>IFERROR(IF(COUNTIF($M252:$M310,"○")&lt;1,1001,0),3)</f>
        <v>1001</v>
      </c>
      <c r="B251" s="467"/>
      <c r="C251" s="136"/>
      <c r="D251" s="200" t="s">
        <v>191</v>
      </c>
      <c r="E251" s="201"/>
      <c r="F251" s="201"/>
      <c r="G251" s="201"/>
      <c r="H251" s="201"/>
      <c r="I251" s="201"/>
      <c r="J251" s="201"/>
      <c r="K251" s="201"/>
      <c r="L251" s="323"/>
      <c r="M251" s="324" t="s">
        <v>10</v>
      </c>
      <c r="N251" s="324" t="s">
        <v>117</v>
      </c>
      <c r="O251" s="325" t="s">
        <v>15</v>
      </c>
      <c r="P251" s="326"/>
      <c r="Q251" s="327" t="s">
        <v>183</v>
      </c>
      <c r="R251" s="328"/>
      <c r="S251" s="329" t="str">
        <f>"登録年月日
"&amp;日付例</f>
        <v>登録年月日
例)2025/4/1、R7/4/1</v>
      </c>
      <c r="T251" s="330"/>
      <c r="U251" s="331"/>
      <c r="V251" s="331"/>
      <c r="W251" s="331"/>
      <c r="X251" s="331"/>
      <c r="Y251" s="331"/>
      <c r="Z251" s="189"/>
    </row>
    <row r="252" spans="1:27" ht="20.100000000000001" customHeight="1" x14ac:dyDescent="0.15">
      <c r="A252" s="146">
        <f>IFERROR(IF(AND($M252="○", OR(TRIM($Q252)="",TRIM($S252)="")),1001,0),3)</f>
        <v>0</v>
      </c>
      <c r="B252" s="122"/>
      <c r="C252" s="140"/>
      <c r="D252" s="332">
        <v>1</v>
      </c>
      <c r="E252" s="333" t="s">
        <v>164</v>
      </c>
      <c r="F252" s="334" t="s">
        <v>32</v>
      </c>
      <c r="G252" s="335"/>
      <c r="H252" s="335"/>
      <c r="I252" s="335"/>
      <c r="J252" s="335"/>
      <c r="K252" s="335"/>
      <c r="L252" s="336"/>
      <c r="M252" s="5"/>
      <c r="N252" s="337"/>
      <c r="O252" s="338" t="s">
        <v>175</v>
      </c>
      <c r="P252" s="339"/>
      <c r="Q252" s="105"/>
      <c r="R252" s="106"/>
      <c r="S252" s="99"/>
      <c r="T252" s="100"/>
      <c r="U252" s="331"/>
      <c r="V252" s="331"/>
      <c r="W252" s="331"/>
      <c r="X252" s="331"/>
      <c r="Y252" s="331"/>
      <c r="Z252" s="189"/>
    </row>
    <row r="253" spans="1:27" ht="20.100000000000001" customHeight="1" x14ac:dyDescent="0.15">
      <c r="A253" s="122">
        <f>IFERROR(IF(AND($M253="○", OR(TRIM($Q252)="",TRIM($S252)="")),1001,0),3)</f>
        <v>0</v>
      </c>
      <c r="B253" s="122"/>
      <c r="C253" s="140"/>
      <c r="D253" s="340">
        <v>2</v>
      </c>
      <c r="E253" s="341"/>
      <c r="F253" s="342" t="s">
        <v>33</v>
      </c>
      <c r="G253" s="343"/>
      <c r="H253" s="343"/>
      <c r="I253" s="343"/>
      <c r="J253" s="343"/>
      <c r="K253" s="343"/>
      <c r="L253" s="344"/>
      <c r="M253" s="6"/>
      <c r="N253" s="345"/>
      <c r="O253" s="346"/>
      <c r="P253" s="347"/>
      <c r="Q253" s="107"/>
      <c r="R253" s="108"/>
      <c r="S253" s="101"/>
      <c r="T253" s="102"/>
      <c r="U253" s="331"/>
      <c r="V253" s="331"/>
      <c r="W253" s="331"/>
      <c r="X253" s="331"/>
      <c r="Y253" s="331"/>
      <c r="Z253" s="189"/>
    </row>
    <row r="254" spans="1:27" ht="20.100000000000001" customHeight="1" x14ac:dyDescent="0.15">
      <c r="A254" s="122">
        <f>IFERROR(IF(AND($M254="○", OR(TRIM($Q252)="",TRIM($S252)="")),1001,0),3)</f>
        <v>0</v>
      </c>
      <c r="B254" s="122"/>
      <c r="C254" s="140"/>
      <c r="D254" s="348">
        <v>3</v>
      </c>
      <c r="E254" s="349"/>
      <c r="F254" s="350" t="s">
        <v>34</v>
      </c>
      <c r="G254" s="351"/>
      <c r="H254" s="351"/>
      <c r="I254" s="351"/>
      <c r="J254" s="351"/>
      <c r="K254" s="351"/>
      <c r="L254" s="352"/>
      <c r="M254" s="7"/>
      <c r="N254" s="353"/>
      <c r="O254" s="354"/>
      <c r="P254" s="355"/>
      <c r="Q254" s="109"/>
      <c r="R254" s="110"/>
      <c r="S254" s="103"/>
      <c r="T254" s="104"/>
      <c r="U254" s="331"/>
      <c r="V254" s="331"/>
      <c r="W254" s="331"/>
      <c r="X254" s="331"/>
      <c r="Y254" s="331"/>
      <c r="Z254" s="189"/>
    </row>
    <row r="255" spans="1:27" ht="20.100000000000001" customHeight="1" x14ac:dyDescent="0.15">
      <c r="A255" s="122">
        <f>IFERROR(IF(AND($M255="○", OR(TRIM($Q255)="",TRIM($S255)="")),1001,0),3)</f>
        <v>0</v>
      </c>
      <c r="B255" s="122"/>
      <c r="C255" s="140"/>
      <c r="D255" s="356">
        <v>4</v>
      </c>
      <c r="E255" s="357" t="s">
        <v>166</v>
      </c>
      <c r="F255" s="334" t="s">
        <v>184</v>
      </c>
      <c r="G255" s="335"/>
      <c r="H255" s="335"/>
      <c r="I255" s="335"/>
      <c r="J255" s="335"/>
      <c r="K255" s="335"/>
      <c r="L255" s="336"/>
      <c r="M255" s="5"/>
      <c r="N255" s="337"/>
      <c r="O255" s="358" t="s">
        <v>176</v>
      </c>
      <c r="P255" s="359"/>
      <c r="Q255" s="36"/>
      <c r="R255" s="37"/>
      <c r="S255" s="85"/>
      <c r="T255" s="86"/>
      <c r="U255" s="331"/>
      <c r="V255" s="331"/>
      <c r="W255" s="331"/>
      <c r="X255" s="331"/>
      <c r="Y255" s="331"/>
      <c r="Z255" s="189"/>
    </row>
    <row r="256" spans="1:27" ht="20.100000000000001" customHeight="1" x14ac:dyDescent="0.15">
      <c r="A256" s="122"/>
      <c r="B256" s="122"/>
      <c r="C256" s="140"/>
      <c r="D256" s="356">
        <v>5</v>
      </c>
      <c r="E256" s="360"/>
      <c r="F256" s="342" t="s">
        <v>48</v>
      </c>
      <c r="G256" s="343"/>
      <c r="H256" s="343"/>
      <c r="I256" s="343"/>
      <c r="J256" s="343"/>
      <c r="K256" s="343"/>
      <c r="L256" s="344"/>
      <c r="M256" s="6"/>
      <c r="N256" s="345"/>
      <c r="O256" s="361"/>
      <c r="P256" s="362"/>
      <c r="Q256" s="361"/>
      <c r="R256" s="363"/>
      <c r="S256" s="363"/>
      <c r="T256" s="364"/>
      <c r="U256" s="331"/>
      <c r="V256" s="331"/>
      <c r="W256" s="331"/>
      <c r="X256" s="331"/>
      <c r="Y256" s="331"/>
      <c r="Z256" s="189"/>
    </row>
    <row r="257" spans="1:26" ht="20.100000000000001" customHeight="1" x14ac:dyDescent="0.15">
      <c r="A257" s="122"/>
      <c r="B257" s="122"/>
      <c r="C257" s="140"/>
      <c r="D257" s="356">
        <v>6</v>
      </c>
      <c r="E257" s="360"/>
      <c r="F257" s="342" t="s">
        <v>113</v>
      </c>
      <c r="G257" s="343"/>
      <c r="H257" s="343"/>
      <c r="I257" s="343"/>
      <c r="J257" s="343"/>
      <c r="K257" s="343"/>
      <c r="L257" s="344"/>
      <c r="M257" s="6"/>
      <c r="N257" s="345"/>
      <c r="O257" s="365"/>
      <c r="P257" s="366"/>
      <c r="Q257" s="365"/>
      <c r="R257" s="367"/>
      <c r="S257" s="367"/>
      <c r="T257" s="368"/>
      <c r="U257" s="331"/>
      <c r="V257" s="331"/>
      <c r="W257" s="331"/>
      <c r="X257" s="331"/>
      <c r="Y257" s="331"/>
      <c r="Z257" s="189"/>
    </row>
    <row r="258" spans="1:26" ht="20.100000000000001" customHeight="1" x14ac:dyDescent="0.15">
      <c r="A258" s="122"/>
      <c r="B258" s="122"/>
      <c r="C258" s="140"/>
      <c r="D258" s="356">
        <v>7</v>
      </c>
      <c r="E258" s="360"/>
      <c r="F258" s="342" t="s">
        <v>35</v>
      </c>
      <c r="G258" s="343"/>
      <c r="H258" s="343"/>
      <c r="I258" s="343"/>
      <c r="J258" s="343"/>
      <c r="K258" s="343"/>
      <c r="L258" s="344"/>
      <c r="M258" s="6"/>
      <c r="N258" s="345"/>
      <c r="O258" s="365"/>
      <c r="P258" s="366"/>
      <c r="Q258" s="365"/>
      <c r="R258" s="367"/>
      <c r="S258" s="367"/>
      <c r="T258" s="368"/>
      <c r="U258" s="331"/>
      <c r="V258" s="331"/>
      <c r="W258" s="331"/>
      <c r="X258" s="331"/>
      <c r="Y258" s="331"/>
      <c r="Z258" s="189"/>
    </row>
    <row r="259" spans="1:26" ht="20.100000000000001" customHeight="1" x14ac:dyDescent="0.15">
      <c r="A259" s="122"/>
      <c r="B259" s="122"/>
      <c r="C259" s="140"/>
      <c r="D259" s="340">
        <v>8</v>
      </c>
      <c r="E259" s="360"/>
      <c r="F259" s="342" t="s">
        <v>0</v>
      </c>
      <c r="G259" s="343"/>
      <c r="H259" s="343"/>
      <c r="I259" s="343"/>
      <c r="J259" s="343"/>
      <c r="K259" s="343"/>
      <c r="L259" s="344"/>
      <c r="M259" s="6"/>
      <c r="N259" s="345"/>
      <c r="O259" s="365"/>
      <c r="P259" s="366"/>
      <c r="Q259" s="365"/>
      <c r="R259" s="367"/>
      <c r="S259" s="367"/>
      <c r="T259" s="368"/>
      <c r="U259" s="331"/>
      <c r="V259" s="331"/>
      <c r="W259" s="331"/>
      <c r="X259" s="331"/>
      <c r="Y259" s="331"/>
      <c r="Z259" s="189"/>
    </row>
    <row r="260" spans="1:26" ht="20.100000000000001" customHeight="1" x14ac:dyDescent="0.15">
      <c r="A260" s="122"/>
      <c r="B260" s="122"/>
      <c r="C260" s="140"/>
      <c r="D260" s="356">
        <v>9</v>
      </c>
      <c r="E260" s="360"/>
      <c r="F260" s="342" t="s">
        <v>1</v>
      </c>
      <c r="G260" s="343"/>
      <c r="H260" s="343"/>
      <c r="I260" s="343"/>
      <c r="J260" s="343"/>
      <c r="K260" s="343"/>
      <c r="L260" s="344"/>
      <c r="M260" s="6"/>
      <c r="N260" s="345"/>
      <c r="O260" s="365"/>
      <c r="P260" s="366"/>
      <c r="Q260" s="365"/>
      <c r="R260" s="367"/>
      <c r="S260" s="367"/>
      <c r="T260" s="368"/>
      <c r="U260" s="331"/>
      <c r="V260" s="331"/>
      <c r="W260" s="331"/>
      <c r="X260" s="331"/>
      <c r="Y260" s="331"/>
      <c r="Z260" s="189"/>
    </row>
    <row r="261" spans="1:26" ht="20.100000000000001" customHeight="1" x14ac:dyDescent="0.15">
      <c r="A261" s="122"/>
      <c r="B261" s="122"/>
      <c r="C261" s="140"/>
      <c r="D261" s="356">
        <v>10</v>
      </c>
      <c r="E261" s="360"/>
      <c r="F261" s="342" t="s">
        <v>2</v>
      </c>
      <c r="G261" s="343"/>
      <c r="H261" s="343"/>
      <c r="I261" s="343"/>
      <c r="J261" s="343"/>
      <c r="K261" s="343"/>
      <c r="L261" s="344"/>
      <c r="M261" s="6"/>
      <c r="N261" s="345"/>
      <c r="O261" s="365"/>
      <c r="P261" s="366"/>
      <c r="Q261" s="365"/>
      <c r="R261" s="367"/>
      <c r="S261" s="367"/>
      <c r="T261" s="368"/>
      <c r="U261" s="331"/>
      <c r="V261" s="331"/>
      <c r="W261" s="331"/>
      <c r="X261" s="331"/>
      <c r="Y261" s="331"/>
      <c r="Z261" s="189"/>
    </row>
    <row r="262" spans="1:26" ht="20.100000000000001" customHeight="1" x14ac:dyDescent="0.15">
      <c r="A262" s="122"/>
      <c r="B262" s="122"/>
      <c r="C262" s="140"/>
      <c r="D262" s="356">
        <v>11</v>
      </c>
      <c r="E262" s="360"/>
      <c r="F262" s="342" t="s">
        <v>114</v>
      </c>
      <c r="G262" s="343"/>
      <c r="H262" s="343"/>
      <c r="I262" s="343"/>
      <c r="J262" s="343"/>
      <c r="K262" s="343"/>
      <c r="L262" s="344"/>
      <c r="M262" s="6"/>
      <c r="N262" s="345"/>
      <c r="O262" s="365"/>
      <c r="P262" s="366"/>
      <c r="Q262" s="365"/>
      <c r="R262" s="367"/>
      <c r="S262" s="367"/>
      <c r="T262" s="368"/>
      <c r="U262" s="331"/>
      <c r="V262" s="331"/>
      <c r="W262" s="331"/>
      <c r="X262" s="331"/>
      <c r="Y262" s="331"/>
      <c r="Z262" s="189"/>
    </row>
    <row r="263" spans="1:26" ht="20.100000000000001" customHeight="1" x14ac:dyDescent="0.15">
      <c r="A263" s="122"/>
      <c r="B263" s="122"/>
      <c r="C263" s="140"/>
      <c r="D263" s="356">
        <v>12</v>
      </c>
      <c r="E263" s="360"/>
      <c r="F263" s="342" t="s">
        <v>115</v>
      </c>
      <c r="G263" s="343"/>
      <c r="H263" s="343"/>
      <c r="I263" s="343"/>
      <c r="J263" s="343"/>
      <c r="K263" s="343"/>
      <c r="L263" s="344"/>
      <c r="M263" s="6"/>
      <c r="N263" s="345"/>
      <c r="O263" s="365"/>
      <c r="P263" s="366"/>
      <c r="Q263" s="365"/>
      <c r="R263" s="367"/>
      <c r="S263" s="367"/>
      <c r="T263" s="368"/>
      <c r="U263" s="331"/>
      <c r="V263" s="331"/>
      <c r="W263" s="331"/>
      <c r="X263" s="331"/>
      <c r="Y263" s="331"/>
      <c r="Z263" s="189"/>
    </row>
    <row r="264" spans="1:26" ht="20.100000000000001" customHeight="1" x14ac:dyDescent="0.15">
      <c r="A264" s="122"/>
      <c r="B264" s="122"/>
      <c r="C264" s="140"/>
      <c r="D264" s="356">
        <v>13</v>
      </c>
      <c r="E264" s="360"/>
      <c r="F264" s="342" t="s">
        <v>128</v>
      </c>
      <c r="G264" s="343"/>
      <c r="H264" s="343"/>
      <c r="I264" s="343"/>
      <c r="J264" s="343"/>
      <c r="K264" s="343"/>
      <c r="L264" s="344"/>
      <c r="M264" s="6"/>
      <c r="N264" s="345"/>
      <c r="O264" s="365"/>
      <c r="P264" s="366"/>
      <c r="Q264" s="365"/>
      <c r="R264" s="367"/>
      <c r="S264" s="367"/>
      <c r="T264" s="368"/>
      <c r="U264" s="331"/>
      <c r="V264" s="331"/>
      <c r="W264" s="331"/>
      <c r="X264" s="331"/>
      <c r="Y264" s="331"/>
      <c r="Z264" s="189"/>
    </row>
    <row r="265" spans="1:26" ht="20.100000000000001" customHeight="1" x14ac:dyDescent="0.15">
      <c r="A265" s="122"/>
      <c r="B265" s="122"/>
      <c r="C265" s="140"/>
      <c r="D265" s="356">
        <v>14</v>
      </c>
      <c r="E265" s="360"/>
      <c r="F265" s="342" t="s">
        <v>129</v>
      </c>
      <c r="G265" s="343"/>
      <c r="H265" s="343"/>
      <c r="I265" s="343"/>
      <c r="J265" s="343"/>
      <c r="K265" s="343"/>
      <c r="L265" s="344"/>
      <c r="M265" s="6"/>
      <c r="N265" s="345"/>
      <c r="O265" s="365"/>
      <c r="P265" s="366"/>
      <c r="Q265" s="365"/>
      <c r="R265" s="367"/>
      <c r="S265" s="367"/>
      <c r="T265" s="368"/>
      <c r="U265" s="331"/>
      <c r="V265" s="331"/>
      <c r="W265" s="331"/>
      <c r="X265" s="331"/>
      <c r="Y265" s="331"/>
      <c r="Z265" s="189"/>
    </row>
    <row r="266" spans="1:26" ht="20.100000000000001" customHeight="1" x14ac:dyDescent="0.15">
      <c r="A266" s="122"/>
      <c r="B266" s="122"/>
      <c r="C266" s="140"/>
      <c r="D266" s="356">
        <v>15</v>
      </c>
      <c r="E266" s="360"/>
      <c r="F266" s="342" t="s">
        <v>130</v>
      </c>
      <c r="G266" s="343"/>
      <c r="H266" s="343"/>
      <c r="I266" s="343"/>
      <c r="J266" s="343"/>
      <c r="K266" s="343"/>
      <c r="L266" s="344"/>
      <c r="M266" s="6"/>
      <c r="N266" s="345"/>
      <c r="O266" s="365"/>
      <c r="P266" s="366"/>
      <c r="Q266" s="365"/>
      <c r="R266" s="367"/>
      <c r="S266" s="367"/>
      <c r="T266" s="368"/>
      <c r="U266" s="331"/>
      <c r="V266" s="331"/>
      <c r="W266" s="331"/>
      <c r="X266" s="331"/>
      <c r="Y266" s="331"/>
      <c r="Z266" s="189"/>
    </row>
    <row r="267" spans="1:26" ht="20.100000000000001" customHeight="1" x14ac:dyDescent="0.15">
      <c r="A267" s="122"/>
      <c r="B267" s="122"/>
      <c r="C267" s="140"/>
      <c r="D267" s="356">
        <v>16</v>
      </c>
      <c r="E267" s="360"/>
      <c r="F267" s="342" t="s">
        <v>116</v>
      </c>
      <c r="G267" s="343"/>
      <c r="H267" s="343"/>
      <c r="I267" s="343"/>
      <c r="J267" s="343"/>
      <c r="K267" s="343"/>
      <c r="L267" s="344"/>
      <c r="M267" s="6"/>
      <c r="N267" s="345"/>
      <c r="O267" s="365"/>
      <c r="P267" s="366"/>
      <c r="Q267" s="365"/>
      <c r="R267" s="367"/>
      <c r="S267" s="367"/>
      <c r="T267" s="368"/>
      <c r="U267" s="331"/>
      <c r="V267" s="331"/>
      <c r="W267" s="331"/>
      <c r="X267" s="331"/>
      <c r="Y267" s="331"/>
      <c r="Z267" s="189"/>
    </row>
    <row r="268" spans="1:26" ht="20.100000000000001" customHeight="1" x14ac:dyDescent="0.15">
      <c r="A268" s="122"/>
      <c r="B268" s="122"/>
      <c r="C268" s="140"/>
      <c r="D268" s="356">
        <v>17</v>
      </c>
      <c r="E268" s="360"/>
      <c r="F268" s="342" t="s">
        <v>36</v>
      </c>
      <c r="G268" s="343"/>
      <c r="H268" s="343"/>
      <c r="I268" s="343"/>
      <c r="J268" s="343"/>
      <c r="K268" s="343"/>
      <c r="L268" s="344"/>
      <c r="M268" s="6"/>
      <c r="N268" s="345"/>
      <c r="O268" s="365"/>
      <c r="P268" s="366"/>
      <c r="Q268" s="365"/>
      <c r="R268" s="367"/>
      <c r="S268" s="367"/>
      <c r="T268" s="368"/>
      <c r="U268" s="331"/>
      <c r="V268" s="331"/>
      <c r="W268" s="331"/>
      <c r="X268" s="331"/>
      <c r="Y268" s="331"/>
      <c r="Z268" s="189"/>
    </row>
    <row r="269" spans="1:26" ht="20.100000000000001" customHeight="1" x14ac:dyDescent="0.15">
      <c r="A269" s="122"/>
      <c r="B269" s="122"/>
      <c r="C269" s="140"/>
      <c r="D269" s="369">
        <v>18</v>
      </c>
      <c r="E269" s="370"/>
      <c r="F269" s="350" t="s">
        <v>37</v>
      </c>
      <c r="G269" s="351"/>
      <c r="H269" s="351"/>
      <c r="I269" s="351"/>
      <c r="J269" s="351"/>
      <c r="K269" s="351"/>
      <c r="L269" s="352"/>
      <c r="M269" s="7"/>
      <c r="N269" s="353"/>
      <c r="O269" s="371"/>
      <c r="P269" s="372"/>
      <c r="Q269" s="371"/>
      <c r="R269" s="373"/>
      <c r="S269" s="373"/>
      <c r="T269" s="374"/>
      <c r="U269" s="331"/>
      <c r="V269" s="331"/>
      <c r="W269" s="331"/>
      <c r="X269" s="331"/>
      <c r="Y269" s="331"/>
      <c r="Z269" s="189"/>
    </row>
    <row r="270" spans="1:26" ht="20.100000000000001" customHeight="1" x14ac:dyDescent="0.15">
      <c r="A270" s="122">
        <f>IFERROR(IF(AND($M270="○", $N270="○", OR(TRIM($Q270)="",TRIM($S270)="")),1001,0),3)</f>
        <v>0</v>
      </c>
      <c r="B270" s="122"/>
      <c r="C270" s="140"/>
      <c r="D270" s="332">
        <v>19</v>
      </c>
      <c r="E270" s="357" t="s">
        <v>167</v>
      </c>
      <c r="F270" s="375" t="s">
        <v>165</v>
      </c>
      <c r="G270" s="334" t="s">
        <v>168</v>
      </c>
      <c r="H270" s="335"/>
      <c r="I270" s="335"/>
      <c r="J270" s="335"/>
      <c r="K270" s="335"/>
      <c r="L270" s="336"/>
      <c r="M270" s="5"/>
      <c r="N270" s="5"/>
      <c r="O270" s="376" t="s">
        <v>177</v>
      </c>
      <c r="P270" s="377"/>
      <c r="Q270" s="36"/>
      <c r="R270" s="90"/>
      <c r="S270" s="113"/>
      <c r="T270" s="114"/>
      <c r="U270" s="331"/>
      <c r="V270" s="331"/>
      <c r="W270" s="331"/>
      <c r="X270" s="331"/>
      <c r="Y270" s="331"/>
      <c r="Z270" s="189"/>
    </row>
    <row r="271" spans="1:26" ht="20.100000000000001" customHeight="1" x14ac:dyDescent="0.15">
      <c r="A271" s="122">
        <f>IFERROR(IF(AND($M271="○", $N271="○", OR(TRIM($Q271)="",TRIM($S271)="")),1001,0),3)</f>
        <v>0</v>
      </c>
      <c r="B271" s="122"/>
      <c r="C271" s="140"/>
      <c r="D271" s="356">
        <v>20</v>
      </c>
      <c r="E271" s="360"/>
      <c r="F271" s="378"/>
      <c r="G271" s="342" t="s">
        <v>39</v>
      </c>
      <c r="H271" s="343"/>
      <c r="I271" s="343"/>
      <c r="J271" s="343"/>
      <c r="K271" s="343"/>
      <c r="L271" s="344"/>
      <c r="M271" s="6"/>
      <c r="N271" s="6"/>
      <c r="O271" s="379"/>
      <c r="P271" s="380"/>
      <c r="Q271" s="87"/>
      <c r="R271" s="88"/>
      <c r="S271" s="32"/>
      <c r="T271" s="33"/>
      <c r="U271" s="331"/>
      <c r="V271" s="331"/>
      <c r="W271" s="331"/>
      <c r="X271" s="331"/>
      <c r="Y271" s="331"/>
      <c r="Z271" s="189"/>
    </row>
    <row r="272" spans="1:26" ht="20.100000000000001" customHeight="1" x14ac:dyDescent="0.15">
      <c r="A272" s="122">
        <f>IFERROR(IF(AND($M272="○", $N272="○", OR(TRIM($Q272)="",TRIM($S272)="")),1001,0),3)</f>
        <v>0</v>
      </c>
      <c r="B272" s="122"/>
      <c r="C272" s="140"/>
      <c r="D272" s="356">
        <v>21</v>
      </c>
      <c r="E272" s="360"/>
      <c r="F272" s="378"/>
      <c r="G272" s="342" t="s">
        <v>40</v>
      </c>
      <c r="H272" s="343"/>
      <c r="I272" s="343"/>
      <c r="J272" s="343"/>
      <c r="K272" s="343"/>
      <c r="L272" s="344"/>
      <c r="M272" s="6"/>
      <c r="N272" s="6"/>
      <c r="O272" s="379"/>
      <c r="P272" s="380"/>
      <c r="Q272" s="87"/>
      <c r="R272" s="88"/>
      <c r="S272" s="32"/>
      <c r="T272" s="33"/>
      <c r="U272" s="331"/>
      <c r="V272" s="331"/>
      <c r="W272" s="331"/>
      <c r="X272" s="331"/>
      <c r="Y272" s="331"/>
      <c r="Z272" s="189"/>
    </row>
    <row r="273" spans="1:27" ht="20.100000000000001" customHeight="1" x14ac:dyDescent="0.15">
      <c r="A273" s="122">
        <f>IFERROR(IF(AND($M273="○", $N273="○", OR(TRIM($Q273)="",TRIM($S273)="")),1001,0),3)</f>
        <v>0</v>
      </c>
      <c r="B273" s="122"/>
      <c r="C273" s="140"/>
      <c r="D273" s="356">
        <v>22</v>
      </c>
      <c r="E273" s="360"/>
      <c r="F273" s="378"/>
      <c r="G273" s="342" t="s">
        <v>41</v>
      </c>
      <c r="H273" s="343"/>
      <c r="I273" s="343"/>
      <c r="J273" s="343"/>
      <c r="K273" s="343"/>
      <c r="L273" s="344"/>
      <c r="M273" s="6"/>
      <c r="N273" s="6"/>
      <c r="O273" s="379"/>
      <c r="P273" s="380"/>
      <c r="Q273" s="87"/>
      <c r="R273" s="88"/>
      <c r="S273" s="32"/>
      <c r="T273" s="33"/>
      <c r="U273" s="331"/>
      <c r="V273" s="331"/>
      <c r="W273" s="331"/>
      <c r="X273" s="331"/>
      <c r="Y273" s="331"/>
      <c r="Z273" s="189"/>
    </row>
    <row r="274" spans="1:27" ht="20.100000000000001" customHeight="1" x14ac:dyDescent="0.15">
      <c r="A274" s="122">
        <f>IFERROR(IF(AND($M274="○", $N274="○", OR(TRIM($Q274)="",TRIM($S274)="")),1001,0),3)</f>
        <v>0</v>
      </c>
      <c r="B274" s="122"/>
      <c r="C274" s="140"/>
      <c r="D274" s="356">
        <v>23</v>
      </c>
      <c r="E274" s="360"/>
      <c r="F274" s="378"/>
      <c r="G274" s="342" t="s">
        <v>55</v>
      </c>
      <c r="H274" s="343"/>
      <c r="I274" s="343"/>
      <c r="J274" s="343"/>
      <c r="K274" s="343"/>
      <c r="L274" s="344"/>
      <c r="M274" s="6"/>
      <c r="N274" s="6"/>
      <c r="O274" s="379"/>
      <c r="P274" s="380"/>
      <c r="Q274" s="87"/>
      <c r="R274" s="88"/>
      <c r="S274" s="32"/>
      <c r="T274" s="33"/>
      <c r="U274" s="331"/>
      <c r="V274" s="331"/>
      <c r="W274" s="331"/>
      <c r="X274" s="331"/>
      <c r="Y274" s="331"/>
      <c r="Z274" s="189"/>
    </row>
    <row r="275" spans="1:27" ht="20.100000000000001" customHeight="1" x14ac:dyDescent="0.15">
      <c r="A275" s="122">
        <f>IFERROR(IF(AND($M275="○", $N275="○", OR(TRIM($Q275)="",TRIM($S275)="")),1001,0),3)</f>
        <v>0</v>
      </c>
      <c r="B275" s="122"/>
      <c r="C275" s="140"/>
      <c r="D275" s="356">
        <v>24</v>
      </c>
      <c r="E275" s="360"/>
      <c r="F275" s="378"/>
      <c r="G275" s="342" t="s">
        <v>118</v>
      </c>
      <c r="H275" s="343"/>
      <c r="I275" s="343"/>
      <c r="J275" s="343"/>
      <c r="K275" s="343"/>
      <c r="L275" s="344"/>
      <c r="M275" s="6"/>
      <c r="N275" s="6"/>
      <c r="O275" s="379"/>
      <c r="P275" s="380"/>
      <c r="Q275" s="87"/>
      <c r="R275" s="88"/>
      <c r="S275" s="32"/>
      <c r="T275" s="33"/>
      <c r="U275" s="331"/>
      <c r="V275" s="331"/>
      <c r="W275" s="331"/>
      <c r="X275" s="331"/>
      <c r="Y275" s="331"/>
      <c r="Z275" s="189"/>
    </row>
    <row r="276" spans="1:27" ht="20.100000000000001" customHeight="1" x14ac:dyDescent="0.15">
      <c r="A276" s="122">
        <f>IFERROR(IF(AND($M276="○", $N276="○", OR(TRIM($Q276)="",TRIM($S276)="")),1001,0),3)</f>
        <v>0</v>
      </c>
      <c r="B276" s="122"/>
      <c r="C276" s="140"/>
      <c r="D276" s="356">
        <v>25</v>
      </c>
      <c r="E276" s="360"/>
      <c r="F276" s="378"/>
      <c r="G276" s="342" t="s">
        <v>56</v>
      </c>
      <c r="H276" s="343"/>
      <c r="I276" s="343"/>
      <c r="J276" s="343"/>
      <c r="K276" s="343"/>
      <c r="L276" s="344"/>
      <c r="M276" s="6"/>
      <c r="N276" s="6"/>
      <c r="O276" s="379"/>
      <c r="P276" s="380"/>
      <c r="Q276" s="87"/>
      <c r="R276" s="88"/>
      <c r="S276" s="32"/>
      <c r="T276" s="33"/>
      <c r="X276" s="166"/>
      <c r="Z276" s="189"/>
    </row>
    <row r="277" spans="1:27" ht="20.100000000000001" customHeight="1" x14ac:dyDescent="0.15">
      <c r="A277" s="122">
        <f>IFERROR(IF(AND($M277="○", $N277="○", OR(TRIM($Q277)="",TRIM($S277)="")),1001,0),3)</f>
        <v>0</v>
      </c>
      <c r="B277" s="122"/>
      <c r="C277" s="140"/>
      <c r="D277" s="356">
        <v>26</v>
      </c>
      <c r="E277" s="360"/>
      <c r="F277" s="378"/>
      <c r="G277" s="342" t="s">
        <v>46</v>
      </c>
      <c r="H277" s="343"/>
      <c r="I277" s="343"/>
      <c r="J277" s="343"/>
      <c r="K277" s="343"/>
      <c r="L277" s="344"/>
      <c r="M277" s="6"/>
      <c r="N277" s="6"/>
      <c r="O277" s="379"/>
      <c r="P277" s="380"/>
      <c r="Q277" s="87"/>
      <c r="R277" s="88"/>
      <c r="S277" s="32"/>
      <c r="T277" s="33"/>
      <c r="X277" s="166"/>
      <c r="Z277" s="189"/>
    </row>
    <row r="278" spans="1:27" ht="20.100000000000001" customHeight="1" x14ac:dyDescent="0.15">
      <c r="A278" s="122">
        <f>IFERROR(IF(AND($M278="○", $N278="○", OR(TRIM($Q278)="",TRIM($S278)="")),1001,0),3)</f>
        <v>0</v>
      </c>
      <c r="B278" s="122"/>
      <c r="C278" s="140"/>
      <c r="D278" s="356">
        <v>27</v>
      </c>
      <c r="E278" s="360"/>
      <c r="F278" s="378"/>
      <c r="G278" s="342" t="s">
        <v>57</v>
      </c>
      <c r="H278" s="343"/>
      <c r="I278" s="343"/>
      <c r="J278" s="343"/>
      <c r="K278" s="343"/>
      <c r="L278" s="344"/>
      <c r="M278" s="6"/>
      <c r="N278" s="6"/>
      <c r="O278" s="379"/>
      <c r="P278" s="380"/>
      <c r="Q278" s="87"/>
      <c r="R278" s="88"/>
      <c r="S278" s="32"/>
      <c r="T278" s="33"/>
      <c r="X278" s="166"/>
      <c r="Z278" s="189"/>
    </row>
    <row r="279" spans="1:27" ht="20.100000000000001" customHeight="1" x14ac:dyDescent="0.15">
      <c r="A279" s="122">
        <f>IFERROR(IF(AND($M279="○", $N279="○", OR(TRIM($Q279)="",TRIM($S279)="")),1001,0),3)</f>
        <v>0</v>
      </c>
      <c r="B279" s="122"/>
      <c r="C279" s="140"/>
      <c r="D279" s="356">
        <v>28</v>
      </c>
      <c r="E279" s="360"/>
      <c r="F279" s="378"/>
      <c r="G279" s="342" t="s">
        <v>58</v>
      </c>
      <c r="H279" s="343"/>
      <c r="I279" s="343"/>
      <c r="J279" s="343"/>
      <c r="K279" s="343"/>
      <c r="L279" s="344"/>
      <c r="M279" s="6"/>
      <c r="N279" s="6"/>
      <c r="O279" s="379"/>
      <c r="P279" s="380"/>
      <c r="Q279" s="87"/>
      <c r="R279" s="88"/>
      <c r="S279" s="32"/>
      <c r="T279" s="33"/>
      <c r="X279" s="166"/>
      <c r="Z279" s="189"/>
    </row>
    <row r="280" spans="1:27" ht="20.100000000000001" customHeight="1" x14ac:dyDescent="0.15">
      <c r="A280" s="122">
        <f>IFERROR(IF(AND($M280="○", $N280="○", OR(TRIM($Q280)="",TRIM($S280)="")),1001,0),3)</f>
        <v>0</v>
      </c>
      <c r="B280" s="122"/>
      <c r="C280" s="140"/>
      <c r="D280" s="356">
        <v>29</v>
      </c>
      <c r="E280" s="360"/>
      <c r="F280" s="378"/>
      <c r="G280" s="342" t="s">
        <v>59</v>
      </c>
      <c r="H280" s="343"/>
      <c r="I280" s="343"/>
      <c r="J280" s="343"/>
      <c r="K280" s="343"/>
      <c r="L280" s="344"/>
      <c r="M280" s="6"/>
      <c r="N280" s="6"/>
      <c r="O280" s="379"/>
      <c r="P280" s="380"/>
      <c r="Q280" s="87"/>
      <c r="R280" s="88"/>
      <c r="S280" s="32"/>
      <c r="T280" s="33"/>
      <c r="X280" s="166"/>
      <c r="Z280" s="189"/>
    </row>
    <row r="281" spans="1:27" ht="20.100000000000001" customHeight="1" x14ac:dyDescent="0.15">
      <c r="A281" s="122">
        <f>IFERROR(IF(AND($M281="○", $N281="○", OR(TRIM($Q281)="",TRIM($S281)="")),1001,0),3)</f>
        <v>0</v>
      </c>
      <c r="B281" s="122"/>
      <c r="C281" s="140"/>
      <c r="D281" s="356">
        <v>30</v>
      </c>
      <c r="E281" s="360"/>
      <c r="F281" s="378"/>
      <c r="G281" s="342" t="s">
        <v>45</v>
      </c>
      <c r="H281" s="343"/>
      <c r="I281" s="343"/>
      <c r="J281" s="343"/>
      <c r="K281" s="343"/>
      <c r="L281" s="344"/>
      <c r="M281" s="6"/>
      <c r="N281" s="6"/>
      <c r="O281" s="379"/>
      <c r="P281" s="380"/>
      <c r="Q281" s="87"/>
      <c r="R281" s="88"/>
      <c r="S281" s="32"/>
      <c r="T281" s="33"/>
      <c r="X281" s="166"/>
      <c r="Z281" s="189"/>
    </row>
    <row r="282" spans="1:27" ht="20.100000000000001" customHeight="1" x14ac:dyDescent="0.15">
      <c r="A282" s="122">
        <f>IFERROR(IF(AND($M282="○", $N282="○", OR(TRIM($Q282)="",TRIM($S282)="")),1001,0),3)</f>
        <v>0</v>
      </c>
      <c r="B282" s="122"/>
      <c r="C282" s="140"/>
      <c r="D282" s="356">
        <v>31</v>
      </c>
      <c r="E282" s="360"/>
      <c r="F282" s="378"/>
      <c r="G282" s="342" t="s">
        <v>60</v>
      </c>
      <c r="H282" s="343"/>
      <c r="I282" s="343"/>
      <c r="J282" s="343"/>
      <c r="K282" s="343"/>
      <c r="L282" s="344"/>
      <c r="M282" s="6"/>
      <c r="N282" s="6"/>
      <c r="O282" s="379"/>
      <c r="P282" s="380"/>
      <c r="Q282" s="87"/>
      <c r="R282" s="88"/>
      <c r="S282" s="32"/>
      <c r="T282" s="33"/>
      <c r="X282" s="166"/>
      <c r="Z282" s="189"/>
    </row>
    <row r="283" spans="1:27" ht="20.100000000000001" customHeight="1" x14ac:dyDescent="0.15">
      <c r="A283" s="122">
        <f>IFERROR(IF(AND($M283="○", $N283="○", OR(TRIM($Q283)="",TRIM($S283)="")),1001,0),3)</f>
        <v>0</v>
      </c>
      <c r="B283" s="122"/>
      <c r="C283" s="140"/>
      <c r="D283" s="356">
        <v>32</v>
      </c>
      <c r="E283" s="360"/>
      <c r="F283" s="378"/>
      <c r="G283" s="342" t="s">
        <v>44</v>
      </c>
      <c r="H283" s="343"/>
      <c r="I283" s="343"/>
      <c r="J283" s="343"/>
      <c r="K283" s="343"/>
      <c r="L283" s="344"/>
      <c r="M283" s="6"/>
      <c r="N283" s="6"/>
      <c r="O283" s="379"/>
      <c r="P283" s="380"/>
      <c r="Q283" s="21"/>
      <c r="R283" s="89"/>
      <c r="S283" s="93"/>
      <c r="T283" s="94"/>
      <c r="U283" s="166"/>
      <c r="X283" s="166"/>
      <c r="Z283" s="189"/>
    </row>
    <row r="284" spans="1:27" ht="20.100000000000001" customHeight="1" x14ac:dyDescent="0.15">
      <c r="A284" s="122">
        <f>IFERROR(IF(AND($M284="○", $N284="○", OR(TRIM($Q284)="",TRIM($S284)="")),1001,0),3)</f>
        <v>0</v>
      </c>
      <c r="B284" s="122"/>
      <c r="C284" s="140"/>
      <c r="D284" s="356">
        <v>33</v>
      </c>
      <c r="E284" s="360"/>
      <c r="F284" s="378"/>
      <c r="G284" s="342" t="s">
        <v>38</v>
      </c>
      <c r="H284" s="343"/>
      <c r="I284" s="343"/>
      <c r="J284" s="343"/>
      <c r="K284" s="343"/>
      <c r="L284" s="344"/>
      <c r="M284" s="6"/>
      <c r="N284" s="6"/>
      <c r="O284" s="379"/>
      <c r="P284" s="380"/>
      <c r="Q284" s="21"/>
      <c r="R284" s="89"/>
      <c r="S284" s="93"/>
      <c r="T284" s="94"/>
      <c r="U284" s="166"/>
      <c r="X284" s="166"/>
      <c r="Z284" s="189"/>
    </row>
    <row r="285" spans="1:27" ht="20.100000000000001" customHeight="1" x14ac:dyDescent="0.15">
      <c r="A285" s="122">
        <f>IFERROR(IF(AND($M285="○", $N285="○", OR(TRIM($Q285)="",TRIM($S285)="")),1001,0),3)</f>
        <v>0</v>
      </c>
      <c r="B285" s="122"/>
      <c r="C285" s="140"/>
      <c r="D285" s="356">
        <v>34</v>
      </c>
      <c r="E285" s="360"/>
      <c r="F285" s="378"/>
      <c r="G285" s="342" t="s">
        <v>169</v>
      </c>
      <c r="H285" s="343"/>
      <c r="I285" s="343"/>
      <c r="J285" s="343"/>
      <c r="K285" s="343"/>
      <c r="L285" s="344"/>
      <c r="M285" s="6"/>
      <c r="N285" s="6"/>
      <c r="O285" s="379"/>
      <c r="P285" s="380"/>
      <c r="Q285" s="21"/>
      <c r="R285" s="89"/>
      <c r="S285" s="93"/>
      <c r="T285" s="94"/>
      <c r="U285" s="166"/>
      <c r="X285" s="166"/>
      <c r="Y285" s="166"/>
      <c r="Z285" s="151"/>
      <c r="AA285" s="166"/>
    </row>
    <row r="286" spans="1:27" ht="20.100000000000001" customHeight="1" x14ac:dyDescent="0.15">
      <c r="A286" s="122">
        <f>IFERROR(IF(AND($M286="○", $N286="○", OR(TRIM($Q286)="",TRIM($S286)="")),1001,0),3)</f>
        <v>0</v>
      </c>
      <c r="B286" s="122"/>
      <c r="C286" s="149"/>
      <c r="D286" s="356">
        <v>35</v>
      </c>
      <c r="E286" s="360"/>
      <c r="F286" s="378"/>
      <c r="G286" s="342" t="s">
        <v>42</v>
      </c>
      <c r="H286" s="343"/>
      <c r="I286" s="343"/>
      <c r="J286" s="343"/>
      <c r="K286" s="343"/>
      <c r="L286" s="344"/>
      <c r="M286" s="6"/>
      <c r="N286" s="6"/>
      <c r="O286" s="379"/>
      <c r="P286" s="380"/>
      <c r="Q286" s="21"/>
      <c r="R286" s="89"/>
      <c r="S286" s="93"/>
      <c r="T286" s="94"/>
      <c r="U286" s="381"/>
      <c r="X286" s="381"/>
      <c r="Y286" s="166"/>
      <c r="Z286" s="145"/>
    </row>
    <row r="287" spans="1:27" ht="20.100000000000001" customHeight="1" x14ac:dyDescent="0.15">
      <c r="A287" s="122">
        <f>IFERROR(IF(AND($M287="○", $N287="○", OR(TRIM($Q287)="",TRIM($S287)="")),1001,0),3)</f>
        <v>0</v>
      </c>
      <c r="B287" s="382"/>
      <c r="C287" s="146"/>
      <c r="D287" s="356">
        <v>36</v>
      </c>
      <c r="E287" s="360"/>
      <c r="F287" s="378"/>
      <c r="G287" s="342" t="s">
        <v>43</v>
      </c>
      <c r="H287" s="343"/>
      <c r="I287" s="343"/>
      <c r="J287" s="343"/>
      <c r="K287" s="343"/>
      <c r="L287" s="344"/>
      <c r="M287" s="6"/>
      <c r="N287" s="6"/>
      <c r="O287" s="379"/>
      <c r="P287" s="380"/>
      <c r="Q287" s="21"/>
      <c r="R287" s="89"/>
      <c r="S287" s="93"/>
      <c r="T287" s="94"/>
      <c r="U287" s="166"/>
      <c r="X287" s="166"/>
      <c r="Y287" s="166"/>
      <c r="Z287" s="145"/>
    </row>
    <row r="288" spans="1:27" ht="20.100000000000001" customHeight="1" x14ac:dyDescent="0.15">
      <c r="A288" s="120">
        <f>IFERROR(IF(AND($M288="○", $N288="○", OR(TRIM($Q288)="",TRIM($S288)="")),1001,0),3)</f>
        <v>0</v>
      </c>
      <c r="B288" s="189"/>
      <c r="D288" s="356">
        <v>37</v>
      </c>
      <c r="E288" s="360"/>
      <c r="F288" s="378"/>
      <c r="G288" s="342" t="s">
        <v>47</v>
      </c>
      <c r="H288" s="343"/>
      <c r="I288" s="343"/>
      <c r="J288" s="343"/>
      <c r="K288" s="343"/>
      <c r="L288" s="344"/>
      <c r="M288" s="6"/>
      <c r="N288" s="6"/>
      <c r="O288" s="379"/>
      <c r="P288" s="380"/>
      <c r="Q288" s="87"/>
      <c r="R288" s="88"/>
      <c r="S288" s="32"/>
      <c r="T288" s="33"/>
      <c r="Z288" s="189"/>
    </row>
    <row r="289" spans="1:26" ht="20.100000000000001" customHeight="1" x14ac:dyDescent="0.15">
      <c r="A289" s="120">
        <f>IFERROR(IF(AND($M289="○", $N289="○", OR(TRIM($Q289)="",TRIM($S289)="")),1001,0),3)</f>
        <v>0</v>
      </c>
      <c r="B289" s="189"/>
      <c r="D289" s="356">
        <v>38</v>
      </c>
      <c r="E289" s="360"/>
      <c r="F289" s="378"/>
      <c r="G289" s="342" t="s">
        <v>61</v>
      </c>
      <c r="H289" s="343"/>
      <c r="I289" s="343"/>
      <c r="J289" s="343"/>
      <c r="K289" s="343"/>
      <c r="L289" s="344"/>
      <c r="M289" s="6"/>
      <c r="N289" s="6"/>
      <c r="O289" s="379"/>
      <c r="P289" s="380"/>
      <c r="Q289" s="87"/>
      <c r="R289" s="88"/>
      <c r="S289" s="32"/>
      <c r="T289" s="33"/>
      <c r="Z289" s="189"/>
    </row>
    <row r="290" spans="1:26" ht="20.100000000000001" customHeight="1" x14ac:dyDescent="0.15">
      <c r="A290" s="120">
        <f>IFERROR(IF(AND($M290="○", $N290="○", OR(TRIM($Q290)="",TRIM($S290)="")),1001,0),3)</f>
        <v>0</v>
      </c>
      <c r="B290" s="189"/>
      <c r="D290" s="356">
        <v>39</v>
      </c>
      <c r="E290" s="360"/>
      <c r="F290" s="378"/>
      <c r="G290" s="342" t="s">
        <v>62</v>
      </c>
      <c r="H290" s="343"/>
      <c r="I290" s="343"/>
      <c r="J290" s="343"/>
      <c r="K290" s="343"/>
      <c r="L290" s="344"/>
      <c r="M290" s="6"/>
      <c r="N290" s="6"/>
      <c r="O290" s="383"/>
      <c r="P290" s="384"/>
      <c r="Q290" s="87"/>
      <c r="R290" s="88"/>
      <c r="S290" s="32"/>
      <c r="T290" s="33"/>
      <c r="Z290" s="189"/>
    </row>
    <row r="291" spans="1:26" ht="20.100000000000001" customHeight="1" x14ac:dyDescent="0.15">
      <c r="B291" s="189"/>
      <c r="D291" s="356">
        <v>40</v>
      </c>
      <c r="E291" s="360"/>
      <c r="F291" s="385" t="s">
        <v>119</v>
      </c>
      <c r="G291" s="386"/>
      <c r="H291" s="386"/>
      <c r="I291" s="386"/>
      <c r="J291" s="386"/>
      <c r="K291" s="386"/>
      <c r="L291" s="387"/>
      <c r="M291" s="6"/>
      <c r="N291" s="388"/>
      <c r="O291" s="389"/>
      <c r="P291" s="390"/>
      <c r="Q291" s="391"/>
      <c r="R291" s="392"/>
      <c r="S291" s="392"/>
      <c r="T291" s="393"/>
      <c r="Z291" s="189"/>
    </row>
    <row r="292" spans="1:26" ht="20.100000000000001" customHeight="1" x14ac:dyDescent="0.15">
      <c r="B292" s="189"/>
      <c r="D292" s="356">
        <v>41</v>
      </c>
      <c r="E292" s="360"/>
      <c r="F292" s="385" t="s">
        <v>120</v>
      </c>
      <c r="G292" s="386"/>
      <c r="H292" s="386"/>
      <c r="I292" s="386"/>
      <c r="J292" s="386"/>
      <c r="K292" s="386"/>
      <c r="L292" s="387"/>
      <c r="M292" s="6"/>
      <c r="N292" s="394"/>
      <c r="O292" s="395"/>
      <c r="P292" s="396"/>
      <c r="Q292" s="397"/>
      <c r="R292" s="398"/>
      <c r="S292" s="398"/>
      <c r="T292" s="399"/>
      <c r="Z292" s="189"/>
    </row>
    <row r="293" spans="1:26" ht="20.100000000000001" customHeight="1" x14ac:dyDescent="0.15">
      <c r="B293" s="189"/>
      <c r="D293" s="356">
        <v>42</v>
      </c>
      <c r="E293" s="360"/>
      <c r="F293" s="385" t="s">
        <v>121</v>
      </c>
      <c r="G293" s="386"/>
      <c r="H293" s="386"/>
      <c r="I293" s="386"/>
      <c r="J293" s="386"/>
      <c r="K293" s="386"/>
      <c r="L293" s="387"/>
      <c r="M293" s="6"/>
      <c r="N293" s="394"/>
      <c r="O293" s="395"/>
      <c r="P293" s="396"/>
      <c r="Q293" s="397"/>
      <c r="R293" s="398"/>
      <c r="S293" s="398"/>
      <c r="T293" s="399"/>
      <c r="Z293" s="189"/>
    </row>
    <row r="294" spans="1:26" ht="20.100000000000001" customHeight="1" x14ac:dyDescent="0.15">
      <c r="B294" s="189"/>
      <c r="D294" s="356">
        <v>43</v>
      </c>
      <c r="E294" s="360"/>
      <c r="F294" s="385" t="s">
        <v>122</v>
      </c>
      <c r="G294" s="386"/>
      <c r="H294" s="386"/>
      <c r="I294" s="386"/>
      <c r="J294" s="386"/>
      <c r="K294" s="386"/>
      <c r="L294" s="387"/>
      <c r="M294" s="6"/>
      <c r="N294" s="394"/>
      <c r="O294" s="395"/>
      <c r="P294" s="396"/>
      <c r="Q294" s="397"/>
      <c r="R294" s="398"/>
      <c r="S294" s="398"/>
      <c r="T294" s="399"/>
      <c r="Z294" s="189"/>
    </row>
    <row r="295" spans="1:26" ht="20.100000000000001" customHeight="1" x14ac:dyDescent="0.15">
      <c r="B295" s="189"/>
      <c r="D295" s="356">
        <v>44</v>
      </c>
      <c r="E295" s="360"/>
      <c r="F295" s="385" t="s">
        <v>123</v>
      </c>
      <c r="G295" s="386"/>
      <c r="H295" s="386"/>
      <c r="I295" s="386"/>
      <c r="J295" s="386"/>
      <c r="K295" s="386"/>
      <c r="L295" s="387"/>
      <c r="M295" s="6"/>
      <c r="N295" s="394"/>
      <c r="O295" s="395"/>
      <c r="P295" s="396"/>
      <c r="Q295" s="397"/>
      <c r="R295" s="398"/>
      <c r="S295" s="398"/>
      <c r="T295" s="399"/>
      <c r="Z295" s="189"/>
    </row>
    <row r="296" spans="1:26" ht="20.100000000000001" customHeight="1" x14ac:dyDescent="0.15">
      <c r="B296" s="189"/>
      <c r="D296" s="356">
        <v>45</v>
      </c>
      <c r="E296" s="360"/>
      <c r="F296" s="385" t="s">
        <v>124</v>
      </c>
      <c r="G296" s="386"/>
      <c r="H296" s="386"/>
      <c r="I296" s="386"/>
      <c r="J296" s="386"/>
      <c r="K296" s="386"/>
      <c r="L296" s="387"/>
      <c r="M296" s="6"/>
      <c r="N296" s="394"/>
      <c r="O296" s="395"/>
      <c r="P296" s="396"/>
      <c r="Q296" s="397"/>
      <c r="R296" s="398"/>
      <c r="S296" s="398"/>
      <c r="T296" s="399"/>
      <c r="Z296" s="189"/>
    </row>
    <row r="297" spans="1:26" ht="20.100000000000001" customHeight="1" x14ac:dyDescent="0.15">
      <c r="B297" s="189"/>
      <c r="D297" s="356">
        <v>46</v>
      </c>
      <c r="E297" s="360"/>
      <c r="F297" s="385" t="s">
        <v>125</v>
      </c>
      <c r="G297" s="386"/>
      <c r="H297" s="386"/>
      <c r="I297" s="386"/>
      <c r="J297" s="386"/>
      <c r="K297" s="386"/>
      <c r="L297" s="387"/>
      <c r="M297" s="6"/>
      <c r="N297" s="394"/>
      <c r="O297" s="395"/>
      <c r="P297" s="396"/>
      <c r="Q297" s="397"/>
      <c r="R297" s="398"/>
      <c r="S297" s="398"/>
      <c r="T297" s="399"/>
      <c r="Z297" s="189"/>
    </row>
    <row r="298" spans="1:26" ht="20.100000000000001" customHeight="1" x14ac:dyDescent="0.15">
      <c r="B298" s="189"/>
      <c r="D298" s="356">
        <v>47</v>
      </c>
      <c r="E298" s="360"/>
      <c r="F298" s="385" t="s">
        <v>126</v>
      </c>
      <c r="G298" s="386"/>
      <c r="H298" s="386"/>
      <c r="I298" s="386"/>
      <c r="J298" s="386"/>
      <c r="K298" s="386"/>
      <c r="L298" s="387"/>
      <c r="M298" s="6"/>
      <c r="N298" s="394"/>
      <c r="O298" s="395"/>
      <c r="P298" s="396"/>
      <c r="Q298" s="397"/>
      <c r="R298" s="398"/>
      <c r="S298" s="398"/>
      <c r="T298" s="399"/>
      <c r="Z298" s="189"/>
    </row>
    <row r="299" spans="1:26" ht="20.100000000000001" customHeight="1" x14ac:dyDescent="0.15">
      <c r="B299" s="189"/>
      <c r="D299" s="348">
        <v>48</v>
      </c>
      <c r="E299" s="370"/>
      <c r="F299" s="400" t="s">
        <v>127</v>
      </c>
      <c r="G299" s="401"/>
      <c r="H299" s="401"/>
      <c r="I299" s="401"/>
      <c r="J299" s="401"/>
      <c r="K299" s="401"/>
      <c r="L299" s="402"/>
      <c r="M299" s="7"/>
      <c r="N299" s="403"/>
      <c r="O299" s="404"/>
      <c r="P299" s="405"/>
      <c r="Q299" s="406"/>
      <c r="R299" s="407"/>
      <c r="S299" s="407"/>
      <c r="T299" s="408"/>
      <c r="Z299" s="189"/>
    </row>
    <row r="300" spans="1:26" ht="20.100000000000001" customHeight="1" x14ac:dyDescent="0.15">
      <c r="B300" s="189"/>
      <c r="D300" s="369">
        <v>49</v>
      </c>
      <c r="E300" s="409" t="s">
        <v>170</v>
      </c>
      <c r="F300" s="409"/>
      <c r="G300" s="409"/>
      <c r="H300" s="409"/>
      <c r="I300" s="409"/>
      <c r="J300" s="409"/>
      <c r="K300" s="409"/>
      <c r="L300" s="410"/>
      <c r="M300" s="8"/>
      <c r="N300" s="411"/>
      <c r="O300" s="328" t="s">
        <v>178</v>
      </c>
      <c r="P300" s="325"/>
      <c r="Q300" s="91"/>
      <c r="R300" s="92"/>
      <c r="S300" s="111"/>
      <c r="T300" s="112"/>
      <c r="Z300" s="189"/>
    </row>
    <row r="301" spans="1:26" ht="20.100000000000001" customHeight="1" x14ac:dyDescent="0.15">
      <c r="A301" s="120">
        <f>IFERROR(IF(AND($M301="○", $N301="○", OR(TRIM($Q301)="",TRIM($S301)="")),1001,0),3)</f>
        <v>0</v>
      </c>
      <c r="B301" s="189"/>
      <c r="D301" s="332">
        <v>50</v>
      </c>
      <c r="E301" s="412" t="s">
        <v>171</v>
      </c>
      <c r="F301" s="413" t="s">
        <v>174</v>
      </c>
      <c r="G301" s="334" t="s">
        <v>49</v>
      </c>
      <c r="H301" s="335"/>
      <c r="I301" s="335"/>
      <c r="J301" s="335"/>
      <c r="K301" s="335"/>
      <c r="L301" s="336"/>
      <c r="M301" s="5"/>
      <c r="N301" s="5"/>
      <c r="O301" s="338" t="s">
        <v>174</v>
      </c>
      <c r="P301" s="339"/>
      <c r="Q301" s="36"/>
      <c r="R301" s="90"/>
      <c r="S301" s="113"/>
      <c r="T301" s="114"/>
      <c r="Z301" s="189"/>
    </row>
    <row r="302" spans="1:26" ht="20.100000000000001" customHeight="1" x14ac:dyDescent="0.15">
      <c r="A302" s="120">
        <f>IFERROR(IF(AND($M302="○", $N302="○", OR(TRIM($Q302)="",TRIM($S302)="")),1001,0),3)</f>
        <v>0</v>
      </c>
      <c r="B302" s="189"/>
      <c r="D302" s="356">
        <v>51</v>
      </c>
      <c r="E302" s="414"/>
      <c r="F302" s="415"/>
      <c r="G302" s="342" t="s">
        <v>50</v>
      </c>
      <c r="H302" s="343"/>
      <c r="I302" s="343"/>
      <c r="J302" s="343"/>
      <c r="K302" s="343"/>
      <c r="L302" s="344"/>
      <c r="M302" s="6"/>
      <c r="N302" s="6"/>
      <c r="O302" s="346"/>
      <c r="P302" s="347"/>
      <c r="Q302" s="87"/>
      <c r="R302" s="88"/>
      <c r="S302" s="32"/>
      <c r="T302" s="33"/>
      <c r="Z302" s="189"/>
    </row>
    <row r="303" spans="1:26" ht="20.100000000000001" customHeight="1" x14ac:dyDescent="0.15">
      <c r="A303" s="120">
        <f>IFERROR(IF(AND($M303="○",$N303="○", OR(TRIM($Q303)="",TRIM($S303)="")),1001,0),3)</f>
        <v>0</v>
      </c>
      <c r="B303" s="189"/>
      <c r="D303" s="356">
        <v>52</v>
      </c>
      <c r="E303" s="414"/>
      <c r="F303" s="415"/>
      <c r="G303" s="342" t="s">
        <v>51</v>
      </c>
      <c r="H303" s="343"/>
      <c r="I303" s="343"/>
      <c r="J303" s="343"/>
      <c r="K303" s="343"/>
      <c r="L303" s="344"/>
      <c r="M303" s="6"/>
      <c r="N303" s="6"/>
      <c r="O303" s="346"/>
      <c r="P303" s="347"/>
      <c r="Q303" s="87"/>
      <c r="R303" s="88"/>
      <c r="S303" s="32"/>
      <c r="T303" s="33"/>
      <c r="Z303" s="189"/>
    </row>
    <row r="304" spans="1:26" ht="20.100000000000001" customHeight="1" x14ac:dyDescent="0.15">
      <c r="A304" s="120">
        <f>IFERROR(IF(AND($M304="○",$N304="○", OR(TRIM($Q304)="",TRIM($S304)="")),1001,0),3)</f>
        <v>0</v>
      </c>
      <c r="B304" s="189"/>
      <c r="D304" s="356">
        <v>53</v>
      </c>
      <c r="E304" s="414"/>
      <c r="F304" s="415"/>
      <c r="G304" s="342" t="s">
        <v>52</v>
      </c>
      <c r="H304" s="343"/>
      <c r="I304" s="343"/>
      <c r="J304" s="343"/>
      <c r="K304" s="343"/>
      <c r="L304" s="344"/>
      <c r="M304" s="6"/>
      <c r="N304" s="6"/>
      <c r="O304" s="346"/>
      <c r="P304" s="347"/>
      <c r="Q304" s="87"/>
      <c r="R304" s="88"/>
      <c r="S304" s="32"/>
      <c r="T304" s="33"/>
      <c r="Z304" s="189"/>
    </row>
    <row r="305" spans="1:26" ht="20.100000000000001" customHeight="1" x14ac:dyDescent="0.15">
      <c r="A305" s="120">
        <f>IFERROR(IF(AND($M305="○",$N305="○", OR(TRIM($Q305)="",TRIM($S305)="")),1001,0),3)</f>
        <v>0</v>
      </c>
      <c r="B305" s="189"/>
      <c r="D305" s="356">
        <v>54</v>
      </c>
      <c r="E305" s="414"/>
      <c r="F305" s="415"/>
      <c r="G305" s="342" t="s">
        <v>172</v>
      </c>
      <c r="H305" s="343"/>
      <c r="I305" s="343"/>
      <c r="J305" s="343"/>
      <c r="K305" s="343"/>
      <c r="L305" s="344"/>
      <c r="M305" s="6"/>
      <c r="N305" s="6"/>
      <c r="O305" s="346"/>
      <c r="P305" s="347"/>
      <c r="Q305" s="87"/>
      <c r="R305" s="88"/>
      <c r="S305" s="32"/>
      <c r="T305" s="33"/>
      <c r="Z305" s="189"/>
    </row>
    <row r="306" spans="1:26" ht="20.100000000000001" customHeight="1" x14ac:dyDescent="0.15">
      <c r="A306" s="120">
        <f>IFERROR(IF(AND($M306="○",$N306="○", OR(TRIM($Q306)="",TRIM($S306)="")),1001,0),3)</f>
        <v>0</v>
      </c>
      <c r="B306" s="189"/>
      <c r="D306" s="356">
        <v>55</v>
      </c>
      <c r="E306" s="414"/>
      <c r="F306" s="415"/>
      <c r="G306" s="342" t="s">
        <v>53</v>
      </c>
      <c r="H306" s="343"/>
      <c r="I306" s="343"/>
      <c r="J306" s="343"/>
      <c r="K306" s="343"/>
      <c r="L306" s="344"/>
      <c r="M306" s="6"/>
      <c r="N306" s="6"/>
      <c r="O306" s="346"/>
      <c r="P306" s="347"/>
      <c r="Q306" s="87"/>
      <c r="R306" s="88"/>
      <c r="S306" s="32"/>
      <c r="T306" s="33"/>
      <c r="Z306" s="189"/>
    </row>
    <row r="307" spans="1:26" ht="20.100000000000001" customHeight="1" x14ac:dyDescent="0.15">
      <c r="A307" s="120">
        <f>IFERROR(IF(AND($M307="○",$N307="○", OR(TRIM($Q307)="",TRIM($S307)="")),1001,0),3)</f>
        <v>0</v>
      </c>
      <c r="B307" s="189"/>
      <c r="D307" s="356">
        <v>56</v>
      </c>
      <c r="E307" s="414"/>
      <c r="F307" s="415"/>
      <c r="G307" s="342" t="s">
        <v>54</v>
      </c>
      <c r="H307" s="343"/>
      <c r="I307" s="343"/>
      <c r="J307" s="343"/>
      <c r="K307" s="343"/>
      <c r="L307" s="344"/>
      <c r="M307" s="6"/>
      <c r="N307" s="6"/>
      <c r="O307" s="346"/>
      <c r="P307" s="347"/>
      <c r="Q307" s="87"/>
      <c r="R307" s="88"/>
      <c r="S307" s="32"/>
      <c r="T307" s="33"/>
      <c r="Z307" s="189"/>
    </row>
    <row r="308" spans="1:26" ht="20.100000000000001" customHeight="1" x14ac:dyDescent="0.15">
      <c r="A308" s="120">
        <f>IFERROR(IF(AND($M308="○",$N308="○", OR(TRIM($Q308)="",TRIM($S308)="")),1001,0),3)</f>
        <v>0</v>
      </c>
      <c r="B308" s="189"/>
      <c r="D308" s="356">
        <v>57</v>
      </c>
      <c r="E308" s="414"/>
      <c r="F308" s="415"/>
      <c r="G308" s="342" t="s">
        <v>173</v>
      </c>
      <c r="H308" s="343"/>
      <c r="I308" s="343"/>
      <c r="J308" s="343"/>
      <c r="K308" s="343"/>
      <c r="L308" s="344"/>
      <c r="M308" s="6"/>
      <c r="N308" s="6"/>
      <c r="O308" s="416"/>
      <c r="P308" s="417"/>
      <c r="Q308" s="87"/>
      <c r="R308" s="88"/>
      <c r="S308" s="32"/>
      <c r="T308" s="33"/>
      <c r="Z308" s="189"/>
    </row>
    <row r="309" spans="1:26" ht="20.100000000000001" customHeight="1" x14ac:dyDescent="0.15">
      <c r="A309" s="120">
        <f>IFERROR(IF(AND($M309="○", OR(TRIM($Q309)="",TRIM($S309)="")),1001,0),3)</f>
        <v>0</v>
      </c>
      <c r="B309" s="189"/>
      <c r="D309" s="340">
        <v>58</v>
      </c>
      <c r="E309" s="414"/>
      <c r="F309" s="418" t="s">
        <v>185</v>
      </c>
      <c r="G309" s="419"/>
      <c r="H309" s="419"/>
      <c r="I309" s="419"/>
      <c r="J309" s="419"/>
      <c r="K309" s="419"/>
      <c r="L309" s="420"/>
      <c r="M309" s="9"/>
      <c r="N309" s="421"/>
      <c r="O309" s="422" t="s">
        <v>179</v>
      </c>
      <c r="P309" s="423"/>
      <c r="Q309" s="87"/>
      <c r="R309" s="88"/>
      <c r="S309" s="32"/>
      <c r="T309" s="33"/>
      <c r="Z309" s="189"/>
    </row>
    <row r="310" spans="1:26" ht="20.100000000000001" customHeight="1" x14ac:dyDescent="0.15">
      <c r="B310" s="189"/>
      <c r="D310" s="356">
        <v>59</v>
      </c>
      <c r="E310" s="414"/>
      <c r="F310" s="418" t="s">
        <v>198</v>
      </c>
      <c r="G310" s="419"/>
      <c r="H310" s="419"/>
      <c r="I310" s="419"/>
      <c r="J310" s="419"/>
      <c r="K310" s="419"/>
      <c r="L310" s="420"/>
      <c r="M310" s="30"/>
      <c r="N310" s="388"/>
      <c r="O310" s="424" t="s">
        <v>180</v>
      </c>
      <c r="P310" s="424"/>
      <c r="Q310" s="87"/>
      <c r="R310" s="88"/>
      <c r="S310" s="32"/>
      <c r="T310" s="33"/>
      <c r="Z310" s="189"/>
    </row>
    <row r="311" spans="1:26" ht="20.100000000000001" customHeight="1" x14ac:dyDescent="0.15">
      <c r="B311" s="189"/>
      <c r="D311" s="425">
        <v>60</v>
      </c>
      <c r="E311" s="426"/>
      <c r="F311" s="427"/>
      <c r="G311" s="428"/>
      <c r="H311" s="428"/>
      <c r="I311" s="428"/>
      <c r="J311" s="428"/>
      <c r="K311" s="428"/>
      <c r="L311" s="429"/>
      <c r="M311" s="31"/>
      <c r="N311" s="403"/>
      <c r="O311" s="430" t="s">
        <v>181</v>
      </c>
      <c r="P311" s="400"/>
      <c r="Q311" s="95"/>
      <c r="R311" s="96"/>
      <c r="S311" s="97"/>
      <c r="T311" s="98"/>
      <c r="Z311" s="189"/>
    </row>
    <row r="312" spans="1:26" ht="20.100000000000001" customHeight="1" x14ac:dyDescent="0.15">
      <c r="B312" s="189"/>
      <c r="D312" s="356">
        <v>61</v>
      </c>
      <c r="E312" s="431"/>
      <c r="F312" s="432"/>
      <c r="G312" s="432"/>
      <c r="H312" s="432"/>
      <c r="I312" s="432"/>
      <c r="J312" s="432"/>
      <c r="K312" s="432"/>
      <c r="L312" s="432"/>
      <c r="M312" s="432"/>
      <c r="N312" s="433"/>
      <c r="O312" s="434" t="s">
        <v>182</v>
      </c>
      <c r="P312" s="416"/>
      <c r="Q312" s="36"/>
      <c r="R312" s="90"/>
      <c r="S312" s="113"/>
      <c r="T312" s="114"/>
      <c r="Z312" s="189"/>
    </row>
    <row r="313" spans="1:26" ht="20.100000000000001" customHeight="1" x14ac:dyDescent="0.15">
      <c r="B313" s="189"/>
      <c r="D313" s="356">
        <v>62</v>
      </c>
      <c r="E313" s="435"/>
      <c r="F313" s="436"/>
      <c r="G313" s="436"/>
      <c r="H313" s="436"/>
      <c r="I313" s="436"/>
      <c r="J313" s="436"/>
      <c r="K313" s="436"/>
      <c r="L313" s="436"/>
      <c r="M313" s="436"/>
      <c r="N313" s="437"/>
      <c r="O313" s="87"/>
      <c r="P313" s="88"/>
      <c r="Q313" s="87"/>
      <c r="R313" s="88"/>
      <c r="S313" s="32"/>
      <c r="T313" s="33"/>
      <c r="Z313" s="189"/>
    </row>
    <row r="314" spans="1:26" ht="20.100000000000001" customHeight="1" x14ac:dyDescent="0.15">
      <c r="B314" s="189"/>
      <c r="D314" s="356">
        <v>63</v>
      </c>
      <c r="E314" s="435"/>
      <c r="F314" s="436"/>
      <c r="G314" s="436"/>
      <c r="H314" s="436"/>
      <c r="I314" s="436"/>
      <c r="J314" s="436"/>
      <c r="K314" s="436"/>
      <c r="L314" s="436"/>
      <c r="M314" s="436"/>
      <c r="N314" s="437"/>
      <c r="O314" s="87"/>
      <c r="P314" s="88"/>
      <c r="Q314" s="87"/>
      <c r="R314" s="88"/>
      <c r="S314" s="32"/>
      <c r="T314" s="33"/>
      <c r="Z314" s="189"/>
    </row>
    <row r="315" spans="1:26" ht="20.100000000000001" customHeight="1" x14ac:dyDescent="0.15">
      <c r="B315" s="189"/>
      <c r="D315" s="348">
        <v>64</v>
      </c>
      <c r="E315" s="438"/>
      <c r="F315" s="439"/>
      <c r="G315" s="439"/>
      <c r="H315" s="439"/>
      <c r="I315" s="439"/>
      <c r="J315" s="439"/>
      <c r="K315" s="439"/>
      <c r="L315" s="439"/>
      <c r="M315" s="439"/>
      <c r="N315" s="440"/>
      <c r="O315" s="95"/>
      <c r="P315" s="96"/>
      <c r="Q315" s="95"/>
      <c r="R315" s="96"/>
      <c r="S315" s="97"/>
      <c r="T315" s="98"/>
      <c r="Z315" s="189"/>
    </row>
    <row r="316" spans="1:26" ht="20.100000000000001" customHeight="1" x14ac:dyDescent="0.15">
      <c r="B316" s="189"/>
      <c r="D316" s="441" t="s">
        <v>188</v>
      </c>
      <c r="E316" s="295" t="s">
        <v>201</v>
      </c>
      <c r="F316" s="442"/>
      <c r="Z316" s="189"/>
    </row>
    <row r="317" spans="1:26" ht="20.100000000000001" customHeight="1" x14ac:dyDescent="0.15">
      <c r="B317" s="189"/>
      <c r="D317" s="441" t="s">
        <v>189</v>
      </c>
      <c r="E317" s="295" t="s">
        <v>186</v>
      </c>
      <c r="F317" s="442"/>
      <c r="Z317" s="189"/>
    </row>
    <row r="318" spans="1:26" ht="30" customHeight="1" x14ac:dyDescent="0.15">
      <c r="B318" s="189"/>
      <c r="D318" s="441" t="s">
        <v>190</v>
      </c>
      <c r="E318" s="443" t="s">
        <v>187</v>
      </c>
      <c r="F318" s="443"/>
      <c r="G318" s="443"/>
      <c r="H318" s="443"/>
      <c r="I318" s="443"/>
      <c r="J318" s="443"/>
      <c r="K318" s="443"/>
      <c r="L318" s="443"/>
      <c r="M318" s="443"/>
      <c r="N318" s="443"/>
      <c r="O318" s="443"/>
      <c r="P318" s="443"/>
      <c r="Q318" s="443"/>
      <c r="R318" s="443"/>
      <c r="S318" s="443"/>
      <c r="T318" s="443"/>
      <c r="U318" s="443"/>
      <c r="V318" s="443"/>
      <c r="W318" s="443"/>
      <c r="X318" s="443"/>
      <c r="Y318" s="443"/>
      <c r="Z318" s="189"/>
    </row>
    <row r="319" spans="1:26" ht="20.100000000000001" customHeight="1" x14ac:dyDescent="0.15">
      <c r="B319" s="189"/>
      <c r="C319" s="194"/>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444"/>
    </row>
    <row r="320" spans="1:26" ht="20.100000000000001" customHeight="1" x14ac:dyDescent="0.15"/>
    <row r="321" spans="2:26" ht="20.100000000000001" customHeight="1" x14ac:dyDescent="0.15"/>
    <row r="322" spans="2:26" ht="20.100000000000001" customHeight="1" x14ac:dyDescent="0.15">
      <c r="B322" s="115"/>
      <c r="C322" s="133" t="s">
        <v>215</v>
      </c>
      <c r="D322" s="134"/>
      <c r="E322" s="134"/>
      <c r="F322" s="134"/>
      <c r="G322" s="134"/>
      <c r="H322" s="134"/>
      <c r="I322" s="445"/>
    </row>
    <row r="323" spans="2:26" ht="20.100000000000001" customHeight="1" x14ac:dyDescent="0.15">
      <c r="B323" s="115"/>
      <c r="C323" s="136"/>
      <c r="D323" s="137"/>
      <c r="E323" s="137"/>
      <c r="F323" s="137"/>
      <c r="G323" s="137"/>
      <c r="H323" s="137"/>
      <c r="I323" s="446"/>
      <c r="J323" s="447"/>
      <c r="K323" s="138"/>
      <c r="L323" s="138"/>
      <c r="M323" s="138"/>
      <c r="N323" s="138"/>
      <c r="O323" s="447"/>
      <c r="P323" s="138"/>
      <c r="Q323" s="138"/>
      <c r="R323" s="138"/>
      <c r="S323" s="138"/>
      <c r="T323" s="138"/>
      <c r="U323" s="138"/>
      <c r="V323" s="138"/>
      <c r="W323" s="138"/>
      <c r="X323" s="138"/>
      <c r="Y323" s="138"/>
      <c r="Z323" s="139"/>
    </row>
    <row r="324" spans="2:26" ht="30" customHeight="1" x14ac:dyDescent="0.15">
      <c r="B324" s="115"/>
      <c r="C324" s="136"/>
      <c r="D324" s="448" t="s">
        <v>216</v>
      </c>
      <c r="E324" s="448"/>
      <c r="F324" s="448"/>
      <c r="G324" s="448"/>
      <c r="H324" s="448"/>
      <c r="I324" s="448"/>
      <c r="J324" s="448"/>
      <c r="K324" s="448"/>
      <c r="L324" s="448"/>
      <c r="M324" s="448"/>
      <c r="N324" s="448"/>
      <c r="O324" s="448"/>
      <c r="P324" s="448"/>
      <c r="Q324" s="448"/>
      <c r="R324" s="448"/>
      <c r="S324" s="448"/>
      <c r="T324" s="448"/>
      <c r="U324" s="448"/>
      <c r="V324" s="448"/>
      <c r="W324" s="448"/>
      <c r="X324" s="448"/>
      <c r="Y324" s="448"/>
      <c r="Z324" s="145"/>
    </row>
    <row r="325" spans="2:26" ht="20.100000000000001" customHeight="1" x14ac:dyDescent="0.15">
      <c r="B325" s="115"/>
      <c r="C325" s="136"/>
      <c r="D325" s="449"/>
      <c r="E325" s="450" t="s">
        <v>214</v>
      </c>
      <c r="F325" s="451"/>
      <c r="G325" s="451"/>
      <c r="H325" s="451"/>
      <c r="I325" s="451"/>
      <c r="J325" s="451"/>
      <c r="K325" s="451"/>
      <c r="L325" s="451"/>
      <c r="M325" s="452"/>
      <c r="N325" s="450" t="s">
        <v>217</v>
      </c>
      <c r="O325" s="451"/>
      <c r="P325" s="451"/>
      <c r="Q325" s="451"/>
      <c r="R325" s="451"/>
      <c r="S325" s="451"/>
      <c r="T325" s="451"/>
      <c r="U325" s="451"/>
      <c r="V325" s="451"/>
      <c r="W325" s="451"/>
      <c r="X325" s="451"/>
      <c r="Y325" s="453"/>
      <c r="Z325" s="145"/>
    </row>
    <row r="326" spans="2:26" ht="20.100000000000001" customHeight="1" x14ac:dyDescent="0.15">
      <c r="B326" s="115"/>
      <c r="C326" s="307"/>
      <c r="D326" s="454">
        <v>1</v>
      </c>
      <c r="E326" s="18"/>
      <c r="F326" s="19"/>
      <c r="G326" s="19"/>
      <c r="H326" s="19"/>
      <c r="I326" s="19"/>
      <c r="J326" s="19"/>
      <c r="K326" s="19"/>
      <c r="L326" s="19"/>
      <c r="M326" s="20"/>
      <c r="N326" s="27"/>
      <c r="O326" s="28"/>
      <c r="P326" s="28"/>
      <c r="Q326" s="28"/>
      <c r="R326" s="28"/>
      <c r="S326" s="28"/>
      <c r="T326" s="28"/>
      <c r="U326" s="28"/>
      <c r="V326" s="28"/>
      <c r="W326" s="28"/>
      <c r="X326" s="28"/>
      <c r="Y326" s="29"/>
      <c r="Z326" s="145"/>
    </row>
    <row r="327" spans="2:26" ht="20.100000000000001" customHeight="1" x14ac:dyDescent="0.15">
      <c r="B327" s="115"/>
      <c r="C327" s="307"/>
      <c r="D327" s="455">
        <f>D326+1</f>
        <v>2</v>
      </c>
      <c r="E327" s="21"/>
      <c r="F327" s="22"/>
      <c r="G327" s="22"/>
      <c r="H327" s="22"/>
      <c r="I327" s="22"/>
      <c r="J327" s="22"/>
      <c r="K327" s="22"/>
      <c r="L327" s="22"/>
      <c r="M327" s="23"/>
      <c r="N327" s="12"/>
      <c r="O327" s="13"/>
      <c r="P327" s="13"/>
      <c r="Q327" s="13"/>
      <c r="R327" s="13"/>
      <c r="S327" s="13"/>
      <c r="T327" s="13"/>
      <c r="U327" s="13"/>
      <c r="V327" s="13"/>
      <c r="W327" s="13"/>
      <c r="X327" s="13"/>
      <c r="Y327" s="14"/>
      <c r="Z327" s="145"/>
    </row>
    <row r="328" spans="2:26" ht="20.100000000000001" customHeight="1" x14ac:dyDescent="0.15">
      <c r="B328" s="115"/>
      <c r="C328" s="307"/>
      <c r="D328" s="455">
        <f t="shared" ref="D328:D336" si="0">D327+1</f>
        <v>3</v>
      </c>
      <c r="E328" s="21"/>
      <c r="F328" s="22"/>
      <c r="G328" s="22"/>
      <c r="H328" s="22"/>
      <c r="I328" s="22"/>
      <c r="J328" s="22"/>
      <c r="K328" s="22"/>
      <c r="L328" s="22"/>
      <c r="M328" s="23"/>
      <c r="N328" s="12"/>
      <c r="O328" s="13"/>
      <c r="P328" s="13"/>
      <c r="Q328" s="13"/>
      <c r="R328" s="13"/>
      <c r="S328" s="13"/>
      <c r="T328" s="13"/>
      <c r="U328" s="13"/>
      <c r="V328" s="13"/>
      <c r="W328" s="13"/>
      <c r="X328" s="13"/>
      <c r="Y328" s="14"/>
      <c r="Z328" s="145"/>
    </row>
    <row r="329" spans="2:26" ht="20.100000000000001" customHeight="1" x14ac:dyDescent="0.15">
      <c r="B329" s="115"/>
      <c r="C329" s="307"/>
      <c r="D329" s="455">
        <f t="shared" si="0"/>
        <v>4</v>
      </c>
      <c r="E329" s="21"/>
      <c r="F329" s="22"/>
      <c r="G329" s="22"/>
      <c r="H329" s="22"/>
      <c r="I329" s="22"/>
      <c r="J329" s="22"/>
      <c r="K329" s="22"/>
      <c r="L329" s="22"/>
      <c r="M329" s="23"/>
      <c r="N329" s="12"/>
      <c r="O329" s="13"/>
      <c r="P329" s="13"/>
      <c r="Q329" s="13"/>
      <c r="R329" s="13"/>
      <c r="S329" s="13"/>
      <c r="T329" s="13"/>
      <c r="U329" s="13"/>
      <c r="V329" s="13"/>
      <c r="W329" s="13"/>
      <c r="X329" s="13"/>
      <c r="Y329" s="14"/>
      <c r="Z329" s="145"/>
    </row>
    <row r="330" spans="2:26" ht="20.100000000000001" customHeight="1" x14ac:dyDescent="0.15">
      <c r="B330" s="115"/>
      <c r="C330" s="307"/>
      <c r="D330" s="455">
        <f t="shared" si="0"/>
        <v>5</v>
      </c>
      <c r="E330" s="21"/>
      <c r="F330" s="22"/>
      <c r="G330" s="22"/>
      <c r="H330" s="22"/>
      <c r="I330" s="22"/>
      <c r="J330" s="22"/>
      <c r="K330" s="22"/>
      <c r="L330" s="22"/>
      <c r="M330" s="23"/>
      <c r="N330" s="12"/>
      <c r="O330" s="13"/>
      <c r="P330" s="13"/>
      <c r="Q330" s="13"/>
      <c r="R330" s="13"/>
      <c r="S330" s="13"/>
      <c r="T330" s="13"/>
      <c r="U330" s="13"/>
      <c r="V330" s="13"/>
      <c r="W330" s="13"/>
      <c r="X330" s="13"/>
      <c r="Y330" s="14"/>
      <c r="Z330" s="145"/>
    </row>
    <row r="331" spans="2:26" ht="20.100000000000001" customHeight="1" x14ac:dyDescent="0.15">
      <c r="B331" s="115"/>
      <c r="C331" s="307"/>
      <c r="D331" s="455">
        <f t="shared" si="0"/>
        <v>6</v>
      </c>
      <c r="E331" s="21"/>
      <c r="F331" s="22"/>
      <c r="G331" s="22"/>
      <c r="H331" s="22"/>
      <c r="I331" s="22"/>
      <c r="J331" s="22"/>
      <c r="K331" s="22"/>
      <c r="L331" s="22"/>
      <c r="M331" s="23"/>
      <c r="N331" s="12"/>
      <c r="O331" s="13"/>
      <c r="P331" s="13"/>
      <c r="Q331" s="13"/>
      <c r="R331" s="13"/>
      <c r="S331" s="13"/>
      <c r="T331" s="13"/>
      <c r="U331" s="13"/>
      <c r="V331" s="13"/>
      <c r="W331" s="13"/>
      <c r="X331" s="13"/>
      <c r="Y331" s="14"/>
      <c r="Z331" s="145"/>
    </row>
    <row r="332" spans="2:26" ht="20.100000000000001" customHeight="1" x14ac:dyDescent="0.15">
      <c r="B332" s="115"/>
      <c r="C332" s="307"/>
      <c r="D332" s="455">
        <f t="shared" si="0"/>
        <v>7</v>
      </c>
      <c r="E332" s="21"/>
      <c r="F332" s="22"/>
      <c r="G332" s="22"/>
      <c r="H332" s="22"/>
      <c r="I332" s="22"/>
      <c r="J332" s="22"/>
      <c r="K332" s="22"/>
      <c r="L332" s="22"/>
      <c r="M332" s="23"/>
      <c r="N332" s="12"/>
      <c r="O332" s="13"/>
      <c r="P332" s="13"/>
      <c r="Q332" s="13"/>
      <c r="R332" s="13"/>
      <c r="S332" s="13"/>
      <c r="T332" s="13"/>
      <c r="U332" s="13"/>
      <c r="V332" s="13"/>
      <c r="W332" s="13"/>
      <c r="X332" s="13"/>
      <c r="Y332" s="14"/>
      <c r="Z332" s="145"/>
    </row>
    <row r="333" spans="2:26" ht="20.100000000000001" customHeight="1" x14ac:dyDescent="0.15">
      <c r="B333" s="115"/>
      <c r="C333" s="307"/>
      <c r="D333" s="455">
        <f t="shared" si="0"/>
        <v>8</v>
      </c>
      <c r="E333" s="21"/>
      <c r="F333" s="22"/>
      <c r="G333" s="22"/>
      <c r="H333" s="22"/>
      <c r="I333" s="22"/>
      <c r="J333" s="22"/>
      <c r="K333" s="22"/>
      <c r="L333" s="22"/>
      <c r="M333" s="23"/>
      <c r="N333" s="12"/>
      <c r="O333" s="13"/>
      <c r="P333" s="13"/>
      <c r="Q333" s="13"/>
      <c r="R333" s="13"/>
      <c r="S333" s="13"/>
      <c r="T333" s="13"/>
      <c r="U333" s="13"/>
      <c r="V333" s="13"/>
      <c r="W333" s="13"/>
      <c r="X333" s="13"/>
      <c r="Y333" s="14"/>
      <c r="Z333" s="145"/>
    </row>
    <row r="334" spans="2:26" ht="20.100000000000001" customHeight="1" x14ac:dyDescent="0.15">
      <c r="B334" s="115"/>
      <c r="C334" s="307"/>
      <c r="D334" s="455">
        <f t="shared" si="0"/>
        <v>9</v>
      </c>
      <c r="E334" s="21"/>
      <c r="F334" s="22"/>
      <c r="G334" s="22"/>
      <c r="H334" s="22"/>
      <c r="I334" s="22"/>
      <c r="J334" s="22"/>
      <c r="K334" s="22"/>
      <c r="L334" s="22"/>
      <c r="M334" s="23"/>
      <c r="N334" s="12"/>
      <c r="O334" s="13"/>
      <c r="P334" s="13"/>
      <c r="Q334" s="13"/>
      <c r="R334" s="13"/>
      <c r="S334" s="13"/>
      <c r="T334" s="13"/>
      <c r="U334" s="13"/>
      <c r="V334" s="13"/>
      <c r="W334" s="13"/>
      <c r="X334" s="13"/>
      <c r="Y334" s="14"/>
      <c r="Z334" s="145"/>
    </row>
    <row r="335" spans="2:26" ht="20.100000000000001" customHeight="1" x14ac:dyDescent="0.15">
      <c r="B335" s="115"/>
      <c r="C335" s="307"/>
      <c r="D335" s="455">
        <f t="shared" si="0"/>
        <v>10</v>
      </c>
      <c r="E335" s="21"/>
      <c r="F335" s="22"/>
      <c r="G335" s="22"/>
      <c r="H335" s="22"/>
      <c r="I335" s="22"/>
      <c r="J335" s="22"/>
      <c r="K335" s="22"/>
      <c r="L335" s="22"/>
      <c r="M335" s="23"/>
      <c r="N335" s="12"/>
      <c r="O335" s="13"/>
      <c r="P335" s="13"/>
      <c r="Q335" s="13"/>
      <c r="R335" s="13"/>
      <c r="S335" s="13"/>
      <c r="T335" s="13"/>
      <c r="U335" s="13"/>
      <c r="V335" s="13"/>
      <c r="W335" s="13"/>
      <c r="X335" s="13"/>
      <c r="Y335" s="14"/>
      <c r="Z335" s="145"/>
    </row>
    <row r="336" spans="2:26" ht="20.100000000000001" customHeight="1" x14ac:dyDescent="0.15">
      <c r="B336" s="115"/>
      <c r="C336" s="307"/>
      <c r="D336" s="456">
        <f t="shared" si="0"/>
        <v>11</v>
      </c>
      <c r="E336" s="24"/>
      <c r="F336" s="25"/>
      <c r="G336" s="25"/>
      <c r="H336" s="25"/>
      <c r="I336" s="25"/>
      <c r="J336" s="25"/>
      <c r="K336" s="25"/>
      <c r="L336" s="25"/>
      <c r="M336" s="26"/>
      <c r="N336" s="15"/>
      <c r="O336" s="16"/>
      <c r="P336" s="16"/>
      <c r="Q336" s="16"/>
      <c r="R336" s="16"/>
      <c r="S336" s="16"/>
      <c r="T336" s="16"/>
      <c r="U336" s="16"/>
      <c r="V336" s="16"/>
      <c r="W336" s="16"/>
      <c r="X336" s="16"/>
      <c r="Y336" s="17"/>
      <c r="Z336" s="145"/>
    </row>
    <row r="337" spans="2:26" ht="20.100000000000001" customHeight="1" x14ac:dyDescent="0.15">
      <c r="B337" s="115"/>
      <c r="C337" s="136"/>
      <c r="E337" s="167"/>
      <c r="K337" s="167"/>
      <c r="Z337" s="145"/>
    </row>
    <row r="338" spans="2:26" ht="20.100000000000001" customHeight="1" x14ac:dyDescent="0.15">
      <c r="B338" s="115"/>
      <c r="C338" s="160"/>
      <c r="D338" s="161"/>
      <c r="E338" s="161"/>
      <c r="F338" s="161"/>
      <c r="G338" s="161"/>
      <c r="H338" s="161"/>
      <c r="I338" s="161"/>
      <c r="J338" s="161"/>
      <c r="K338" s="161"/>
      <c r="L338" s="161"/>
      <c r="M338" s="457"/>
      <c r="N338" s="161"/>
      <c r="O338" s="458"/>
      <c r="P338" s="459"/>
      <c r="Q338" s="459"/>
      <c r="R338" s="459"/>
      <c r="S338" s="459"/>
      <c r="T338" s="460"/>
      <c r="U338" s="460"/>
      <c r="V338" s="459"/>
      <c r="W338" s="460"/>
      <c r="X338" s="460"/>
      <c r="Y338" s="461"/>
      <c r="Z338" s="164"/>
    </row>
    <row r="339" spans="2:26" ht="15.75" customHeight="1" x14ac:dyDescent="0.15">
      <c r="B339" s="115"/>
      <c r="C339" s="146"/>
      <c r="D339" s="146"/>
      <c r="E339" s="146"/>
      <c r="F339" s="146"/>
      <c r="G339" s="146"/>
      <c r="H339" s="146"/>
      <c r="I339" s="146"/>
      <c r="J339" s="170"/>
      <c r="K339" s="170"/>
      <c r="L339" s="170"/>
      <c r="M339" s="462"/>
      <c r="N339" s="170"/>
      <c r="O339" s="463"/>
      <c r="P339" s="463"/>
      <c r="Q339" s="463"/>
      <c r="R339" s="463"/>
      <c r="S339" s="463"/>
      <c r="T339" s="462"/>
      <c r="U339" s="462"/>
      <c r="V339" s="463"/>
      <c r="W339" s="462"/>
      <c r="X339" s="462"/>
      <c r="Y339" s="170"/>
      <c r="Z339" s="146"/>
    </row>
  </sheetData>
  <sheetProtection algorithmName="SHA-512" hashValue="OYheFdakaSSBVZmMDmfENJ3kKqM6eMjRygz0WFHld8cgoZ0lYlH3lQ8WFwe5ewXdnXt5KY3bDoIfxnmq1tO+ww==" saltValue="c+M8kGWUBezTmPVWZQkTHQ==" spinCount="100000" sheet="1" objects="1" scenarios="1"/>
  <dataConsolidate/>
  <mergeCells count="404">
    <mergeCell ref="Q314:R314"/>
    <mergeCell ref="S271:T271"/>
    <mergeCell ref="S272:T272"/>
    <mergeCell ref="G270:L270"/>
    <mergeCell ref="F252:L252"/>
    <mergeCell ref="F253:L253"/>
    <mergeCell ref="Q251:R251"/>
    <mergeCell ref="E318:Y318"/>
    <mergeCell ref="S273:T273"/>
    <mergeCell ref="F263:L263"/>
    <mergeCell ref="F264:L264"/>
    <mergeCell ref="S283:T283"/>
    <mergeCell ref="Q280:R280"/>
    <mergeCell ref="Q281:R281"/>
    <mergeCell ref="O312:P312"/>
    <mergeCell ref="S270:T270"/>
    <mergeCell ref="S311:T311"/>
    <mergeCell ref="S312:T312"/>
    <mergeCell ref="S313:T313"/>
    <mergeCell ref="G304:L304"/>
    <mergeCell ref="S314:T314"/>
    <mergeCell ref="Q310:R310"/>
    <mergeCell ref="Q313:R313"/>
    <mergeCell ref="Q308:R308"/>
    <mergeCell ref="Q311:R311"/>
    <mergeCell ref="Q301:R301"/>
    <mergeCell ref="S275:T275"/>
    <mergeCell ref="S276:T276"/>
    <mergeCell ref="S277:T277"/>
    <mergeCell ref="S278:T278"/>
    <mergeCell ref="S279:T279"/>
    <mergeCell ref="S280:T280"/>
    <mergeCell ref="S281:T281"/>
    <mergeCell ref="S282:T282"/>
    <mergeCell ref="S289:T289"/>
    <mergeCell ref="S290:T290"/>
    <mergeCell ref="S287:T287"/>
    <mergeCell ref="Q302:R302"/>
    <mergeCell ref="Q303:R303"/>
    <mergeCell ref="Q304:R304"/>
    <mergeCell ref="Q305:R305"/>
    <mergeCell ref="Q306:R306"/>
    <mergeCell ref="Q309:R309"/>
    <mergeCell ref="S315:T315"/>
    <mergeCell ref="O252:P254"/>
    <mergeCell ref="S252:T254"/>
    <mergeCell ref="Q252:R254"/>
    <mergeCell ref="O270:P290"/>
    <mergeCell ref="O301:P308"/>
    <mergeCell ref="S302:T302"/>
    <mergeCell ref="S303:T303"/>
    <mergeCell ref="S304:T304"/>
    <mergeCell ref="S305:T305"/>
    <mergeCell ref="S306:T306"/>
    <mergeCell ref="S307:T307"/>
    <mergeCell ref="S308:T308"/>
    <mergeCell ref="S309:T309"/>
    <mergeCell ref="S310:T310"/>
    <mergeCell ref="S300:T300"/>
    <mergeCell ref="S301:T301"/>
    <mergeCell ref="S284:T284"/>
    <mergeCell ref="S285:T285"/>
    <mergeCell ref="S288:T288"/>
    <mergeCell ref="Q312:R312"/>
    <mergeCell ref="Q315:R315"/>
    <mergeCell ref="Q307:R307"/>
    <mergeCell ref="O300:P300"/>
    <mergeCell ref="O315:P315"/>
    <mergeCell ref="F296:L296"/>
    <mergeCell ref="N291:N299"/>
    <mergeCell ref="O291:P299"/>
    <mergeCell ref="G287:L287"/>
    <mergeCell ref="E300:L300"/>
    <mergeCell ref="G288:L288"/>
    <mergeCell ref="G289:L289"/>
    <mergeCell ref="G290:L290"/>
    <mergeCell ref="F291:L291"/>
    <mergeCell ref="F292:L292"/>
    <mergeCell ref="F293:L293"/>
    <mergeCell ref="F294:L294"/>
    <mergeCell ref="O310:P310"/>
    <mergeCell ref="E270:E299"/>
    <mergeCell ref="O311:P311"/>
    <mergeCell ref="O313:P313"/>
    <mergeCell ref="O314:P314"/>
    <mergeCell ref="G305:L305"/>
    <mergeCell ref="G279:L279"/>
    <mergeCell ref="G280:L280"/>
    <mergeCell ref="G281:L281"/>
    <mergeCell ref="F297:L297"/>
    <mergeCell ref="F298:L298"/>
    <mergeCell ref="G302:L302"/>
    <mergeCell ref="G303:L303"/>
    <mergeCell ref="Q273:R273"/>
    <mergeCell ref="Q300:R300"/>
    <mergeCell ref="G282:L282"/>
    <mergeCell ref="G283:L283"/>
    <mergeCell ref="G284:L284"/>
    <mergeCell ref="G285:L285"/>
    <mergeCell ref="G286:L286"/>
    <mergeCell ref="Q274:R274"/>
    <mergeCell ref="Q275:R275"/>
    <mergeCell ref="Q276:R276"/>
    <mergeCell ref="Q277:R277"/>
    <mergeCell ref="Q278:R278"/>
    <mergeCell ref="F299:L299"/>
    <mergeCell ref="Q284:R284"/>
    <mergeCell ref="Q285:R285"/>
    <mergeCell ref="Q286:R286"/>
    <mergeCell ref="Q288:R288"/>
    <mergeCell ref="Q289:R289"/>
    <mergeCell ref="Q290:R290"/>
    <mergeCell ref="Q291:T299"/>
    <mergeCell ref="S286:T286"/>
    <mergeCell ref="G307:L307"/>
    <mergeCell ref="G308:L308"/>
    <mergeCell ref="F309:L309"/>
    <mergeCell ref="O309:P309"/>
    <mergeCell ref="F301:F308"/>
    <mergeCell ref="F295:L295"/>
    <mergeCell ref="Q279:R279"/>
    <mergeCell ref="Q282:R282"/>
    <mergeCell ref="Q283:R283"/>
    <mergeCell ref="F270:F290"/>
    <mergeCell ref="Q287:R287"/>
    <mergeCell ref="Q270:R270"/>
    <mergeCell ref="Q271:R271"/>
    <mergeCell ref="Q272:R272"/>
    <mergeCell ref="G271:L271"/>
    <mergeCell ref="G272:L272"/>
    <mergeCell ref="G273:L273"/>
    <mergeCell ref="G274:L274"/>
    <mergeCell ref="G275:L275"/>
    <mergeCell ref="G276:L276"/>
    <mergeCell ref="G277:L277"/>
    <mergeCell ref="G278:L278"/>
    <mergeCell ref="G306:L306"/>
    <mergeCell ref="G301:L301"/>
    <mergeCell ref="D250:Y250"/>
    <mergeCell ref="F256:L256"/>
    <mergeCell ref="F257:L257"/>
    <mergeCell ref="F258:L258"/>
    <mergeCell ref="F259:L259"/>
    <mergeCell ref="F260:L260"/>
    <mergeCell ref="F261:L261"/>
    <mergeCell ref="F262:L262"/>
    <mergeCell ref="F255:L255"/>
    <mergeCell ref="N252:N254"/>
    <mergeCell ref="N255:N269"/>
    <mergeCell ref="S255:T255"/>
    <mergeCell ref="O256:P269"/>
    <mergeCell ref="Q256:T269"/>
    <mergeCell ref="F254:L254"/>
    <mergeCell ref="F269:L269"/>
    <mergeCell ref="O251:P251"/>
    <mergeCell ref="O255:P255"/>
    <mergeCell ref="D251:L251"/>
    <mergeCell ref="F267:L267"/>
    <mergeCell ref="F268:L268"/>
    <mergeCell ref="E177:I177"/>
    <mergeCell ref="E178:I178"/>
    <mergeCell ref="E179:I179"/>
    <mergeCell ref="E180:I180"/>
    <mergeCell ref="E181:I181"/>
    <mergeCell ref="K217:M217"/>
    <mergeCell ref="D226:J226"/>
    <mergeCell ref="K226:M226"/>
    <mergeCell ref="E236:J236"/>
    <mergeCell ref="K236:M236"/>
    <mergeCell ref="E233:J233"/>
    <mergeCell ref="K233:M233"/>
    <mergeCell ref="I185:M185"/>
    <mergeCell ref="D199:J199"/>
    <mergeCell ref="K199:N199"/>
    <mergeCell ref="K200:N200"/>
    <mergeCell ref="K201:N201"/>
    <mergeCell ref="K202:N202"/>
    <mergeCell ref="K203:N203"/>
    <mergeCell ref="C190:H190"/>
    <mergeCell ref="K223:M223"/>
    <mergeCell ref="D212:J212"/>
    <mergeCell ref="D213:J213"/>
    <mergeCell ref="K212:M212"/>
    <mergeCell ref="E239:J239"/>
    <mergeCell ref="K230:M230"/>
    <mergeCell ref="K221:M221"/>
    <mergeCell ref="K239:M239"/>
    <mergeCell ref="E234:J234"/>
    <mergeCell ref="K234:M234"/>
    <mergeCell ref="E235:J235"/>
    <mergeCell ref="K235:M235"/>
    <mergeCell ref="D224:J224"/>
    <mergeCell ref="K224:M224"/>
    <mergeCell ref="D225:J225"/>
    <mergeCell ref="K225:M225"/>
    <mergeCell ref="E230:J230"/>
    <mergeCell ref="D229:D239"/>
    <mergeCell ref="E229:J229"/>
    <mergeCell ref="K222:M222"/>
    <mergeCell ref="K196:M196"/>
    <mergeCell ref="Q180:R180"/>
    <mergeCell ref="J179:M179"/>
    <mergeCell ref="J180:M180"/>
    <mergeCell ref="J181:M181"/>
    <mergeCell ref="E238:J238"/>
    <mergeCell ref="E237:J237"/>
    <mergeCell ref="K228:M228"/>
    <mergeCell ref="K237:M237"/>
    <mergeCell ref="K238:M238"/>
    <mergeCell ref="K219:M219"/>
    <mergeCell ref="D220:J220"/>
    <mergeCell ref="D228:J228"/>
    <mergeCell ref="O200:P200"/>
    <mergeCell ref="O201:P201"/>
    <mergeCell ref="K220:M220"/>
    <mergeCell ref="D214:J214"/>
    <mergeCell ref="D210:Y210"/>
    <mergeCell ref="D219:J219"/>
    <mergeCell ref="D211:J211"/>
    <mergeCell ref="K211:M211"/>
    <mergeCell ref="D223:J223"/>
    <mergeCell ref="D244:J244"/>
    <mergeCell ref="S251:T251"/>
    <mergeCell ref="S181:T181"/>
    <mergeCell ref="E255:E269"/>
    <mergeCell ref="Q199:R199"/>
    <mergeCell ref="U199:Y199"/>
    <mergeCell ref="E252:E254"/>
    <mergeCell ref="S197:T197"/>
    <mergeCell ref="U197:Y197"/>
    <mergeCell ref="U201:Y201"/>
    <mergeCell ref="S202:T202"/>
    <mergeCell ref="U200:Y200"/>
    <mergeCell ref="S200:T200"/>
    <mergeCell ref="U202:Y202"/>
    <mergeCell ref="U203:Y203"/>
    <mergeCell ref="Q203:R203"/>
    <mergeCell ref="Q198:R198"/>
    <mergeCell ref="S198:T198"/>
    <mergeCell ref="U198:Y198"/>
    <mergeCell ref="Q201:R201"/>
    <mergeCell ref="D217:J217"/>
    <mergeCell ref="K244:M244"/>
    <mergeCell ref="F265:L265"/>
    <mergeCell ref="F266:L266"/>
    <mergeCell ref="U177:Y177"/>
    <mergeCell ref="U178:Y178"/>
    <mergeCell ref="U179:Y179"/>
    <mergeCell ref="U180:Y180"/>
    <mergeCell ref="U181:Y181"/>
    <mergeCell ref="D218:J218"/>
    <mergeCell ref="K218:M218"/>
    <mergeCell ref="N179:P179"/>
    <mergeCell ref="N180:P180"/>
    <mergeCell ref="N181:P181"/>
    <mergeCell ref="K194:P194"/>
    <mergeCell ref="K193:T193"/>
    <mergeCell ref="S177:T177"/>
    <mergeCell ref="S178:T178"/>
    <mergeCell ref="S179:T179"/>
    <mergeCell ref="S180:T180"/>
    <mergeCell ref="D198:J198"/>
    <mergeCell ref="Q194:T194"/>
    <mergeCell ref="D192:Y192"/>
    <mergeCell ref="U193:Y196"/>
    <mergeCell ref="K195:M195"/>
    <mergeCell ref="D193:J196"/>
    <mergeCell ref="K213:M213"/>
    <mergeCell ref="S201:T201"/>
    <mergeCell ref="C248:H248"/>
    <mergeCell ref="D227:J227"/>
    <mergeCell ref="K227:M227"/>
    <mergeCell ref="K229:M229"/>
    <mergeCell ref="E231:J231"/>
    <mergeCell ref="K231:M231"/>
    <mergeCell ref="E232:J232"/>
    <mergeCell ref="K232:M232"/>
    <mergeCell ref="I124:M124"/>
    <mergeCell ref="I126:Y126"/>
    <mergeCell ref="C150:H150"/>
    <mergeCell ref="I153:M153"/>
    <mergeCell ref="I155:Y155"/>
    <mergeCell ref="I157:Y157"/>
    <mergeCell ref="I159:M159"/>
    <mergeCell ref="J184:Y184"/>
    <mergeCell ref="I163:Y163"/>
    <mergeCell ref="I165:M165"/>
    <mergeCell ref="I167:M167"/>
    <mergeCell ref="D240:J240"/>
    <mergeCell ref="K240:M240"/>
    <mergeCell ref="D241:J241"/>
    <mergeCell ref="O198:P198"/>
    <mergeCell ref="O199:P199"/>
    <mergeCell ref="W1:Z1"/>
    <mergeCell ref="I20:M20"/>
    <mergeCell ref="I22:Y22"/>
    <mergeCell ref="I24:Y24"/>
    <mergeCell ref="I26:Y26"/>
    <mergeCell ref="I28:Y28"/>
    <mergeCell ref="I30:Y30"/>
    <mergeCell ref="I32:Y32"/>
    <mergeCell ref="I34:M34"/>
    <mergeCell ref="C3:Y3"/>
    <mergeCell ref="C13:H13"/>
    <mergeCell ref="E15:H15"/>
    <mergeCell ref="J15:Y15"/>
    <mergeCell ref="I161:M161"/>
    <mergeCell ref="I38:Y38"/>
    <mergeCell ref="I40:M40"/>
    <mergeCell ref="C60:H60"/>
    <mergeCell ref="I63:M63"/>
    <mergeCell ref="I69:M69"/>
    <mergeCell ref="I71:Y71"/>
    <mergeCell ref="I73:Y73"/>
    <mergeCell ref="C109:H109"/>
    <mergeCell ref="I118:M118"/>
    <mergeCell ref="I120:Y120"/>
    <mergeCell ref="I122:M122"/>
    <mergeCell ref="I87:Y87"/>
    <mergeCell ref="D111:Y111"/>
    <mergeCell ref="I112:Y112"/>
    <mergeCell ref="I114:Y114"/>
    <mergeCell ref="I116:Y116"/>
    <mergeCell ref="I36:M36"/>
    <mergeCell ref="J74:Y74"/>
    <mergeCell ref="I75:Y75"/>
    <mergeCell ref="J76:Y76"/>
    <mergeCell ref="I77:Y77"/>
    <mergeCell ref="I79:Y79"/>
    <mergeCell ref="I81:Y81"/>
    <mergeCell ref="I83:M83"/>
    <mergeCell ref="I85:M85"/>
    <mergeCell ref="C174:H174"/>
    <mergeCell ref="I169:Y169"/>
    <mergeCell ref="Q197:R197"/>
    <mergeCell ref="D197:J197"/>
    <mergeCell ref="K197:N197"/>
    <mergeCell ref="O197:P197"/>
    <mergeCell ref="I183:M183"/>
    <mergeCell ref="K198:N198"/>
    <mergeCell ref="S203:T203"/>
    <mergeCell ref="O202:P202"/>
    <mergeCell ref="O203:P203"/>
    <mergeCell ref="S199:T199"/>
    <mergeCell ref="D200:J200"/>
    <mergeCell ref="D201:J201"/>
    <mergeCell ref="Q200:R200"/>
    <mergeCell ref="Q202:R202"/>
    <mergeCell ref="Q177:R177"/>
    <mergeCell ref="Q178:R178"/>
    <mergeCell ref="N177:P177"/>
    <mergeCell ref="N178:P178"/>
    <mergeCell ref="J177:M177"/>
    <mergeCell ref="J178:M178"/>
    <mergeCell ref="Q181:R181"/>
    <mergeCell ref="Q179:R179"/>
    <mergeCell ref="N333:Y333"/>
    <mergeCell ref="C322:H322"/>
    <mergeCell ref="E301:E311"/>
    <mergeCell ref="F310:L311"/>
    <mergeCell ref="M310:M311"/>
    <mergeCell ref="N310:N311"/>
    <mergeCell ref="E312:N315"/>
    <mergeCell ref="D202:J202"/>
    <mergeCell ref="D203:J203"/>
    <mergeCell ref="S274:T274"/>
    <mergeCell ref="K214:M214"/>
    <mergeCell ref="D215:J215"/>
    <mergeCell ref="K215:M215"/>
    <mergeCell ref="D216:J216"/>
    <mergeCell ref="K216:M216"/>
    <mergeCell ref="C208:H208"/>
    <mergeCell ref="K241:M241"/>
    <mergeCell ref="D243:J243"/>
    <mergeCell ref="K243:M243"/>
    <mergeCell ref="D242:J242"/>
    <mergeCell ref="K242:M242"/>
    <mergeCell ref="Q255:R255"/>
    <mergeCell ref="D222:J222"/>
    <mergeCell ref="D221:J221"/>
    <mergeCell ref="N334:Y334"/>
    <mergeCell ref="N335:Y335"/>
    <mergeCell ref="N336:Y336"/>
    <mergeCell ref="D324:Y324"/>
    <mergeCell ref="E325:M325"/>
    <mergeCell ref="E326:M326"/>
    <mergeCell ref="E327:M327"/>
    <mergeCell ref="E328:M328"/>
    <mergeCell ref="E329:M329"/>
    <mergeCell ref="E330:M330"/>
    <mergeCell ref="E331:M331"/>
    <mergeCell ref="E332:M332"/>
    <mergeCell ref="E333:M333"/>
    <mergeCell ref="E334:M334"/>
    <mergeCell ref="E335:M335"/>
    <mergeCell ref="E336:M336"/>
    <mergeCell ref="N325:Y325"/>
    <mergeCell ref="N326:Y326"/>
    <mergeCell ref="N327:Y327"/>
    <mergeCell ref="N328:Y328"/>
    <mergeCell ref="N329:Y329"/>
    <mergeCell ref="N330:Y330"/>
    <mergeCell ref="N331:Y331"/>
    <mergeCell ref="N332:Y332"/>
  </mergeCells>
  <phoneticPr fontId="4"/>
  <conditionalFormatting sqref="I20:M20">
    <cfRule type="expression" dxfId="185" priority="186" stopIfTrue="1">
      <formula>$A20&lt;&gt;0</formula>
    </cfRule>
  </conditionalFormatting>
  <conditionalFormatting sqref="I22:Y22">
    <cfRule type="expression" dxfId="184" priority="185" stopIfTrue="1">
      <formula>$A22&lt;&gt;0</formula>
    </cfRule>
  </conditionalFormatting>
  <conditionalFormatting sqref="I24:Y24">
    <cfRule type="expression" dxfId="183" priority="184" stopIfTrue="1">
      <formula>$A24&lt;&gt;0</formula>
    </cfRule>
  </conditionalFormatting>
  <conditionalFormatting sqref="I26:Y26">
    <cfRule type="expression" dxfId="182" priority="183" stopIfTrue="1">
      <formula>$A26&lt;&gt;0</formula>
    </cfRule>
  </conditionalFormatting>
  <conditionalFormatting sqref="I28:Y28">
    <cfRule type="expression" dxfId="181" priority="182" stopIfTrue="1">
      <formula>$A28&lt;&gt;0</formula>
    </cfRule>
  </conditionalFormatting>
  <conditionalFormatting sqref="I30:Y30">
    <cfRule type="expression" dxfId="180" priority="181" stopIfTrue="1">
      <formula>$A30&lt;&gt;0</formula>
    </cfRule>
  </conditionalFormatting>
  <conditionalFormatting sqref="I32:Y32">
    <cfRule type="expression" dxfId="179" priority="180" stopIfTrue="1">
      <formula>$A32&lt;&gt;0</formula>
    </cfRule>
  </conditionalFormatting>
  <conditionalFormatting sqref="I34:M34">
    <cfRule type="expression" dxfId="178" priority="179" stopIfTrue="1">
      <formula>$A34&lt;&gt;0</formula>
    </cfRule>
  </conditionalFormatting>
  <conditionalFormatting sqref="I36:M36">
    <cfRule type="expression" dxfId="177" priority="178" stopIfTrue="1">
      <formula>$A36&lt;&gt;0</formula>
    </cfRule>
  </conditionalFormatting>
  <conditionalFormatting sqref="I38:Y38">
    <cfRule type="expression" dxfId="176" priority="177" stopIfTrue="1">
      <formula>$A38&lt;&gt;0</formula>
    </cfRule>
  </conditionalFormatting>
  <conditionalFormatting sqref="I40:M40">
    <cfRule type="expression" dxfId="175" priority="176" stopIfTrue="1">
      <formula>$A40&lt;&gt;0</formula>
    </cfRule>
  </conditionalFormatting>
  <conditionalFormatting sqref="I63:M63">
    <cfRule type="expression" dxfId="174" priority="175" stopIfTrue="1">
      <formula>$A63&lt;&gt;0</formula>
    </cfRule>
  </conditionalFormatting>
  <conditionalFormatting sqref="I69:M69">
    <cfRule type="expression" dxfId="173" priority="174" stopIfTrue="1">
      <formula>$A69&lt;&gt;0</formula>
    </cfRule>
  </conditionalFormatting>
  <conditionalFormatting sqref="I71:Y71">
    <cfRule type="expression" dxfId="172" priority="173" stopIfTrue="1">
      <formula>$A71&lt;&gt;0</formula>
    </cfRule>
  </conditionalFormatting>
  <conditionalFormatting sqref="I73:Y73">
    <cfRule type="expression" dxfId="171" priority="172" stopIfTrue="1">
      <formula>$A73&lt;&gt;0</formula>
    </cfRule>
  </conditionalFormatting>
  <conditionalFormatting sqref="I75:Y75">
    <cfRule type="expression" dxfId="170" priority="171" stopIfTrue="1">
      <formula>$A75&lt;&gt;0</formula>
    </cfRule>
  </conditionalFormatting>
  <conditionalFormatting sqref="I77:Y77">
    <cfRule type="expression" dxfId="169" priority="170" stopIfTrue="1">
      <formula>$A77&lt;&gt;0</formula>
    </cfRule>
  </conditionalFormatting>
  <conditionalFormatting sqref="I79:Y79">
    <cfRule type="expression" dxfId="168" priority="169" stopIfTrue="1">
      <formula>$A79&lt;&gt;0</formula>
    </cfRule>
  </conditionalFormatting>
  <conditionalFormatting sqref="I81:Y81">
    <cfRule type="expression" dxfId="167" priority="168" stopIfTrue="1">
      <formula>$A81&lt;&gt;0</formula>
    </cfRule>
  </conditionalFormatting>
  <conditionalFormatting sqref="I83:M83">
    <cfRule type="expression" dxfId="166" priority="167" stopIfTrue="1">
      <formula>$A83&lt;&gt;0</formula>
    </cfRule>
  </conditionalFormatting>
  <conditionalFormatting sqref="P83">
    <cfRule type="expression" dxfId="165" priority="166" stopIfTrue="1">
      <formula>$A84&lt;&gt;0</formula>
    </cfRule>
  </conditionalFormatting>
  <conditionalFormatting sqref="I85:M85">
    <cfRule type="expression" dxfId="164" priority="165" stopIfTrue="1">
      <formula>$A85&lt;&gt;0</formula>
    </cfRule>
  </conditionalFormatting>
  <conditionalFormatting sqref="I87:Y87">
    <cfRule type="expression" dxfId="163" priority="164" stopIfTrue="1">
      <formula>$A87&lt;&gt;0</formula>
    </cfRule>
  </conditionalFormatting>
  <conditionalFormatting sqref="I114:Y114">
    <cfRule type="expression" dxfId="162" priority="163" stopIfTrue="1">
      <formula>$A114&lt;&gt;0</formula>
    </cfRule>
  </conditionalFormatting>
  <conditionalFormatting sqref="I116:Y116">
    <cfRule type="expression" dxfId="161" priority="162" stopIfTrue="1">
      <formula>$A116&lt;&gt;0</formula>
    </cfRule>
  </conditionalFormatting>
  <conditionalFormatting sqref="I120:Y120">
    <cfRule type="expression" dxfId="160" priority="161" stopIfTrue="1">
      <formula>$A120&lt;&gt;0</formula>
    </cfRule>
  </conditionalFormatting>
  <conditionalFormatting sqref="I122:M122">
    <cfRule type="expression" dxfId="159" priority="160" stopIfTrue="1">
      <formula>$A122&lt;&gt;0</formula>
    </cfRule>
  </conditionalFormatting>
  <conditionalFormatting sqref="I124:M124">
    <cfRule type="expression" dxfId="158" priority="159" stopIfTrue="1">
      <formula>$A124&lt;&gt;0</formula>
    </cfRule>
  </conditionalFormatting>
  <conditionalFormatting sqref="I126:Y126">
    <cfRule type="expression" dxfId="157" priority="158" stopIfTrue="1">
      <formula>$A126&lt;&gt;0</formula>
    </cfRule>
  </conditionalFormatting>
  <conditionalFormatting sqref="I153:M153">
    <cfRule type="expression" dxfId="156" priority="157" stopIfTrue="1">
      <formula>$A153&lt;&gt;0</formula>
    </cfRule>
  </conditionalFormatting>
  <conditionalFormatting sqref="I155:Y155">
    <cfRule type="expression" dxfId="155" priority="156" stopIfTrue="1">
      <formula>$A155&lt;&gt;0</formula>
    </cfRule>
  </conditionalFormatting>
  <conditionalFormatting sqref="I157:Y157">
    <cfRule type="expression" dxfId="154" priority="155" stopIfTrue="1">
      <formula>$A157&lt;&gt;0</formula>
    </cfRule>
  </conditionalFormatting>
  <conditionalFormatting sqref="I159:M159">
    <cfRule type="expression" dxfId="153" priority="154" stopIfTrue="1">
      <formula>$A159&lt;&gt;0</formula>
    </cfRule>
  </conditionalFormatting>
  <conditionalFormatting sqref="I161:M161">
    <cfRule type="expression" dxfId="152" priority="153" stopIfTrue="1">
      <formula>$A161&lt;&gt;0</formula>
    </cfRule>
  </conditionalFormatting>
  <conditionalFormatting sqref="I163:Y163">
    <cfRule type="expression" dxfId="151" priority="152" stopIfTrue="1">
      <formula>$A163&lt;&gt;0</formula>
    </cfRule>
  </conditionalFormatting>
  <conditionalFormatting sqref="I165:M165">
    <cfRule type="expression" dxfId="150" priority="151" stopIfTrue="1">
      <formula>$A165&lt;&gt;0</formula>
    </cfRule>
  </conditionalFormatting>
  <conditionalFormatting sqref="I167:M167">
    <cfRule type="expression" dxfId="149" priority="150" stopIfTrue="1">
      <formula>$A167&lt;&gt;0</formula>
    </cfRule>
  </conditionalFormatting>
  <conditionalFormatting sqref="I169:Y169">
    <cfRule type="expression" dxfId="148" priority="149" stopIfTrue="1">
      <formula>$A169&lt;&gt;0</formula>
    </cfRule>
  </conditionalFormatting>
  <conditionalFormatting sqref="J178:M178">
    <cfRule type="expression" dxfId="147" priority="148" stopIfTrue="1">
      <formula>TRIM($J178)=""</formula>
    </cfRule>
  </conditionalFormatting>
  <conditionalFormatting sqref="N178:P178">
    <cfRule type="expression" dxfId="146" priority="147" stopIfTrue="1">
      <formula>TRIM($N178)=""</formula>
    </cfRule>
  </conditionalFormatting>
  <conditionalFormatting sqref="S178:T178">
    <cfRule type="expression" dxfId="145" priority="146" stopIfTrue="1">
      <formula>TRIM($S178)=""</formula>
    </cfRule>
  </conditionalFormatting>
  <conditionalFormatting sqref="J179:M179">
    <cfRule type="expression" dxfId="144" priority="145" stopIfTrue="1">
      <formula>TRIM($J179)=""</formula>
    </cfRule>
  </conditionalFormatting>
  <conditionalFormatting sqref="N179:P179">
    <cfRule type="expression" dxfId="143" priority="144" stopIfTrue="1">
      <formula>TRIM($N179)=""</formula>
    </cfRule>
  </conditionalFormatting>
  <conditionalFormatting sqref="S179:T179">
    <cfRule type="expression" dxfId="142" priority="143" stopIfTrue="1">
      <formula>TRIM($S179)=""</formula>
    </cfRule>
  </conditionalFormatting>
  <conditionalFormatting sqref="J180:M180">
    <cfRule type="expression" dxfId="141" priority="142" stopIfTrue="1">
      <formula>TRIM($J180)=""</formula>
    </cfRule>
  </conditionalFormatting>
  <conditionalFormatting sqref="N180:P180">
    <cfRule type="expression" dxfId="140" priority="141" stopIfTrue="1">
      <formula>TRIM($N180)=""</formula>
    </cfRule>
  </conditionalFormatting>
  <conditionalFormatting sqref="S180:T180">
    <cfRule type="expression" dxfId="139" priority="140" stopIfTrue="1">
      <formula>TRIM($S180)=""</formula>
    </cfRule>
  </conditionalFormatting>
  <conditionalFormatting sqref="I183:M183">
    <cfRule type="expression" dxfId="138" priority="139" stopIfTrue="1">
      <formula>$A183&lt;&gt;0</formula>
    </cfRule>
  </conditionalFormatting>
  <conditionalFormatting sqref="I185:M185">
    <cfRule type="expression" dxfId="137" priority="138" stopIfTrue="1">
      <formula>$A185&lt;&gt;0</formula>
    </cfRule>
  </conditionalFormatting>
  <conditionalFormatting sqref="S195">
    <cfRule type="expression" dxfId="136" priority="137" stopIfTrue="1">
      <formula>TRIM($S195)=""</formula>
    </cfRule>
  </conditionalFormatting>
  <conditionalFormatting sqref="S196">
    <cfRule type="expression" dxfId="135" priority="136" stopIfTrue="1">
      <formula>TRIM($S196)=""</formula>
    </cfRule>
  </conditionalFormatting>
  <conditionalFormatting sqref="S197:T197">
    <cfRule type="expression" dxfId="134" priority="135" stopIfTrue="1">
      <formula>TRIM($S197)=""</formula>
    </cfRule>
  </conditionalFormatting>
  <conditionalFormatting sqref="U197:Y197">
    <cfRule type="expression" dxfId="133" priority="134" stopIfTrue="1">
      <formula>TRIM($U197)=""</formula>
    </cfRule>
  </conditionalFormatting>
  <conditionalFormatting sqref="S198:T198">
    <cfRule type="expression" dxfId="132" priority="133" stopIfTrue="1">
      <formula>TRIM($S198)=""</formula>
    </cfRule>
  </conditionalFormatting>
  <conditionalFormatting sqref="U198:Y198">
    <cfRule type="expression" dxfId="131" priority="132" stopIfTrue="1">
      <formula>TRIM($U198)=""</formula>
    </cfRule>
  </conditionalFormatting>
  <conditionalFormatting sqref="S199:T199">
    <cfRule type="expression" dxfId="130" priority="131" stopIfTrue="1">
      <formula>TRIM($S199)=""</formula>
    </cfRule>
  </conditionalFormatting>
  <conditionalFormatting sqref="U199:Y199">
    <cfRule type="expression" dxfId="129" priority="130" stopIfTrue="1">
      <formula>TRIM($U199)=""</formula>
    </cfRule>
  </conditionalFormatting>
  <conditionalFormatting sqref="S200:T200">
    <cfRule type="expression" dxfId="128" priority="129" stopIfTrue="1">
      <formula>TRIM($S200)=""</formula>
    </cfRule>
  </conditionalFormatting>
  <conditionalFormatting sqref="U200:Y200">
    <cfRule type="expression" dxfId="127" priority="128" stopIfTrue="1">
      <formula>TRIM($U200)=""</formula>
    </cfRule>
  </conditionalFormatting>
  <conditionalFormatting sqref="S201:T201">
    <cfRule type="expression" dxfId="126" priority="127" stopIfTrue="1">
      <formula>TRIM($S201)=""</formula>
    </cfRule>
  </conditionalFormatting>
  <conditionalFormatting sqref="U201:Y201">
    <cfRule type="expression" dxfId="125" priority="126" stopIfTrue="1">
      <formula>TRIM($U201)=""</formula>
    </cfRule>
  </conditionalFormatting>
  <conditionalFormatting sqref="S202:T202">
    <cfRule type="expression" dxfId="124" priority="125" stopIfTrue="1">
      <formula>TRIM($S202)=""</formula>
    </cfRule>
  </conditionalFormatting>
  <conditionalFormatting sqref="U202:Y202">
    <cfRule type="expression" dxfId="123" priority="124" stopIfTrue="1">
      <formula>TRIM($U202)=""</formula>
    </cfRule>
  </conditionalFormatting>
  <conditionalFormatting sqref="M252">
    <cfRule type="expression" dxfId="122" priority="123" stopIfTrue="1">
      <formula>希望&lt;&gt;0</formula>
    </cfRule>
  </conditionalFormatting>
  <conditionalFormatting sqref="M253">
    <cfRule type="expression" dxfId="121" priority="122" stopIfTrue="1">
      <formula>希望&lt;&gt;0</formula>
    </cfRule>
  </conditionalFormatting>
  <conditionalFormatting sqref="M254">
    <cfRule type="expression" dxfId="120" priority="121" stopIfTrue="1">
      <formula>希望&lt;&gt;0</formula>
    </cfRule>
  </conditionalFormatting>
  <conditionalFormatting sqref="M255">
    <cfRule type="expression" dxfId="119" priority="120" stopIfTrue="1">
      <formula>希望&lt;&gt;0</formula>
    </cfRule>
  </conditionalFormatting>
  <conditionalFormatting sqref="M256">
    <cfRule type="expression" dxfId="118" priority="119" stopIfTrue="1">
      <formula>希望&lt;&gt;0</formula>
    </cfRule>
  </conditionalFormatting>
  <conditionalFormatting sqref="M257">
    <cfRule type="expression" dxfId="117" priority="118" stopIfTrue="1">
      <formula>希望&lt;&gt;0</formula>
    </cfRule>
  </conditionalFormatting>
  <conditionalFormatting sqref="M258">
    <cfRule type="expression" dxfId="116" priority="117" stopIfTrue="1">
      <formula>希望&lt;&gt;0</formula>
    </cfRule>
  </conditionalFormatting>
  <conditionalFormatting sqref="M259">
    <cfRule type="expression" dxfId="115" priority="116" stopIfTrue="1">
      <formula>希望&lt;&gt;0</formula>
    </cfRule>
  </conditionalFormatting>
  <conditionalFormatting sqref="M260">
    <cfRule type="expression" dxfId="114" priority="115" stopIfTrue="1">
      <formula>希望&lt;&gt;0</formula>
    </cfRule>
  </conditionalFormatting>
  <conditionalFormatting sqref="M261">
    <cfRule type="expression" dxfId="113" priority="114" stopIfTrue="1">
      <formula>希望&lt;&gt;0</formula>
    </cfRule>
  </conditionalFormatting>
  <conditionalFormatting sqref="M262">
    <cfRule type="expression" dxfId="112" priority="113" stopIfTrue="1">
      <formula>希望&lt;&gt;0</formula>
    </cfRule>
  </conditionalFormatting>
  <conditionalFormatting sqref="M263">
    <cfRule type="expression" dxfId="111" priority="112" stopIfTrue="1">
      <formula>希望&lt;&gt;0</formula>
    </cfRule>
  </conditionalFormatting>
  <conditionalFormatting sqref="M264">
    <cfRule type="expression" dxfId="110" priority="111" stopIfTrue="1">
      <formula>希望&lt;&gt;0</formula>
    </cfRule>
  </conditionalFormatting>
  <conditionalFormatting sqref="M265">
    <cfRule type="expression" dxfId="109" priority="110" stopIfTrue="1">
      <formula>希望&lt;&gt;0</formula>
    </cfRule>
  </conditionalFormatting>
  <conditionalFormatting sqref="M266">
    <cfRule type="expression" dxfId="108" priority="109" stopIfTrue="1">
      <formula>希望&lt;&gt;0</formula>
    </cfRule>
  </conditionalFormatting>
  <conditionalFormatting sqref="M267">
    <cfRule type="expression" dxfId="107" priority="108" stopIfTrue="1">
      <formula>希望&lt;&gt;0</formula>
    </cfRule>
  </conditionalFormatting>
  <conditionalFormatting sqref="M268">
    <cfRule type="expression" dxfId="106" priority="107" stopIfTrue="1">
      <formula>希望&lt;&gt;0</formula>
    </cfRule>
  </conditionalFormatting>
  <conditionalFormatting sqref="M269">
    <cfRule type="expression" dxfId="105" priority="106" stopIfTrue="1">
      <formula>希望&lt;&gt;0</formula>
    </cfRule>
  </conditionalFormatting>
  <conditionalFormatting sqref="M270">
    <cfRule type="expression" dxfId="104" priority="105" stopIfTrue="1">
      <formula>希望&lt;&gt;0</formula>
    </cfRule>
  </conditionalFormatting>
  <conditionalFormatting sqref="M271">
    <cfRule type="expression" dxfId="103" priority="104" stopIfTrue="1">
      <formula>希望&lt;&gt;0</formula>
    </cfRule>
  </conditionalFormatting>
  <conditionalFormatting sqref="M272">
    <cfRule type="expression" dxfId="102" priority="103" stopIfTrue="1">
      <formula>希望&lt;&gt;0</formula>
    </cfRule>
  </conditionalFormatting>
  <conditionalFormatting sqref="M273">
    <cfRule type="expression" dxfId="101" priority="102" stopIfTrue="1">
      <formula>希望&lt;&gt;0</formula>
    </cfRule>
  </conditionalFormatting>
  <conditionalFormatting sqref="M274">
    <cfRule type="expression" dxfId="100" priority="101" stopIfTrue="1">
      <formula>希望&lt;&gt;0</formula>
    </cfRule>
  </conditionalFormatting>
  <conditionalFormatting sqref="M275">
    <cfRule type="expression" dxfId="99" priority="100" stopIfTrue="1">
      <formula>希望&lt;&gt;0</formula>
    </cfRule>
  </conditionalFormatting>
  <conditionalFormatting sqref="M276">
    <cfRule type="expression" dxfId="98" priority="99" stopIfTrue="1">
      <formula>希望&lt;&gt;0</formula>
    </cfRule>
  </conditionalFormatting>
  <conditionalFormatting sqref="M277">
    <cfRule type="expression" dxfId="97" priority="98" stopIfTrue="1">
      <formula>希望&lt;&gt;0</formula>
    </cfRule>
  </conditionalFormatting>
  <conditionalFormatting sqref="M278">
    <cfRule type="expression" dxfId="96" priority="97" stopIfTrue="1">
      <formula>希望&lt;&gt;0</formula>
    </cfRule>
  </conditionalFormatting>
  <conditionalFormatting sqref="M279">
    <cfRule type="expression" dxfId="95" priority="96" stopIfTrue="1">
      <formula>希望&lt;&gt;0</formula>
    </cfRule>
  </conditionalFormatting>
  <conditionalFormatting sqref="M280">
    <cfRule type="expression" dxfId="94" priority="95" stopIfTrue="1">
      <formula>希望&lt;&gt;0</formula>
    </cfRule>
  </conditionalFormatting>
  <conditionalFormatting sqref="M281">
    <cfRule type="expression" dxfId="93" priority="94" stopIfTrue="1">
      <formula>希望&lt;&gt;0</formula>
    </cfRule>
  </conditionalFormatting>
  <conditionalFormatting sqref="M282">
    <cfRule type="expression" dxfId="92" priority="93" stopIfTrue="1">
      <formula>希望&lt;&gt;0</formula>
    </cfRule>
  </conditionalFormatting>
  <conditionalFormatting sqref="M283">
    <cfRule type="expression" dxfId="91" priority="92" stopIfTrue="1">
      <formula>希望&lt;&gt;0</formula>
    </cfRule>
  </conditionalFormatting>
  <conditionalFormatting sqref="M284">
    <cfRule type="expression" dxfId="90" priority="91" stopIfTrue="1">
      <formula>希望&lt;&gt;0</formula>
    </cfRule>
  </conditionalFormatting>
  <conditionalFormatting sqref="M285">
    <cfRule type="expression" dxfId="89" priority="90" stopIfTrue="1">
      <formula>希望&lt;&gt;0</formula>
    </cfRule>
  </conditionalFormatting>
  <conditionalFormatting sqref="M286">
    <cfRule type="expression" dxfId="88" priority="89" stopIfTrue="1">
      <formula>希望&lt;&gt;0</formula>
    </cfRule>
  </conditionalFormatting>
  <conditionalFormatting sqref="M287">
    <cfRule type="expression" dxfId="87" priority="88" stopIfTrue="1">
      <formula>希望&lt;&gt;0</formula>
    </cfRule>
  </conditionalFormatting>
  <conditionalFormatting sqref="M288">
    <cfRule type="expression" dxfId="86" priority="87" stopIfTrue="1">
      <formula>希望&lt;&gt;0</formula>
    </cfRule>
  </conditionalFormatting>
  <conditionalFormatting sqref="M289">
    <cfRule type="expression" dxfId="85" priority="86" stopIfTrue="1">
      <formula>希望&lt;&gt;0</formula>
    </cfRule>
  </conditionalFormatting>
  <conditionalFormatting sqref="M290">
    <cfRule type="expression" dxfId="84" priority="85" stopIfTrue="1">
      <formula>希望&lt;&gt;0</formula>
    </cfRule>
  </conditionalFormatting>
  <conditionalFormatting sqref="M291">
    <cfRule type="expression" dxfId="83" priority="84" stopIfTrue="1">
      <formula>希望&lt;&gt;0</formula>
    </cfRule>
  </conditionalFormatting>
  <conditionalFormatting sqref="M292">
    <cfRule type="expression" dxfId="82" priority="83" stopIfTrue="1">
      <formula>希望&lt;&gt;0</formula>
    </cfRule>
  </conditionalFormatting>
  <conditionalFormatting sqref="M293">
    <cfRule type="expression" dxfId="81" priority="82" stopIfTrue="1">
      <formula>希望&lt;&gt;0</formula>
    </cfRule>
  </conditionalFormatting>
  <conditionalFormatting sqref="M294">
    <cfRule type="expression" dxfId="80" priority="81" stopIfTrue="1">
      <formula>希望&lt;&gt;0</formula>
    </cfRule>
  </conditionalFormatting>
  <conditionalFormatting sqref="M295">
    <cfRule type="expression" dxfId="79" priority="80" stopIfTrue="1">
      <formula>希望&lt;&gt;0</formula>
    </cfRule>
  </conditionalFormatting>
  <conditionalFormatting sqref="M296">
    <cfRule type="expression" dxfId="78" priority="79" stopIfTrue="1">
      <formula>希望&lt;&gt;0</formula>
    </cfRule>
  </conditionalFormatting>
  <conditionalFormatting sqref="M297">
    <cfRule type="expression" dxfId="77" priority="78" stopIfTrue="1">
      <formula>希望&lt;&gt;0</formula>
    </cfRule>
  </conditionalFormatting>
  <conditionalFormatting sqref="M298">
    <cfRule type="expression" dxfId="76" priority="77" stopIfTrue="1">
      <formula>希望&lt;&gt;0</formula>
    </cfRule>
  </conditionalFormatting>
  <conditionalFormatting sqref="M299">
    <cfRule type="expression" dxfId="75" priority="76" stopIfTrue="1">
      <formula>希望&lt;&gt;0</formula>
    </cfRule>
  </conditionalFormatting>
  <conditionalFormatting sqref="M300">
    <cfRule type="expression" dxfId="74" priority="75" stopIfTrue="1">
      <formula>希望&lt;&gt;0</formula>
    </cfRule>
  </conditionalFormatting>
  <conditionalFormatting sqref="M301">
    <cfRule type="expression" dxfId="73" priority="74" stopIfTrue="1">
      <formula>希望&lt;&gt;0</formula>
    </cfRule>
  </conditionalFormatting>
  <conditionalFormatting sqref="M302">
    <cfRule type="expression" dxfId="72" priority="73" stopIfTrue="1">
      <formula>希望&lt;&gt;0</formula>
    </cfRule>
  </conditionalFormatting>
  <conditionalFormatting sqref="M303">
    <cfRule type="expression" dxfId="71" priority="72" stopIfTrue="1">
      <formula>希望&lt;&gt;0</formula>
    </cfRule>
  </conditionalFormatting>
  <conditionalFormatting sqref="M304">
    <cfRule type="expression" dxfId="70" priority="71" stopIfTrue="1">
      <formula>希望&lt;&gt;0</formula>
    </cfRule>
  </conditionalFormatting>
  <conditionalFormatting sqref="M305">
    <cfRule type="expression" dxfId="69" priority="70" stopIfTrue="1">
      <formula>希望&lt;&gt;0</formula>
    </cfRule>
  </conditionalFormatting>
  <conditionalFormatting sqref="M306">
    <cfRule type="expression" dxfId="68" priority="69" stopIfTrue="1">
      <formula>希望&lt;&gt;0</formula>
    </cfRule>
  </conditionalFormatting>
  <conditionalFormatting sqref="M307">
    <cfRule type="expression" dxfId="67" priority="68" stopIfTrue="1">
      <formula>希望&lt;&gt;0</formula>
    </cfRule>
  </conditionalFormatting>
  <conditionalFormatting sqref="M308">
    <cfRule type="expression" dxfId="66" priority="67" stopIfTrue="1">
      <formula>希望&lt;&gt;0</formula>
    </cfRule>
  </conditionalFormatting>
  <conditionalFormatting sqref="M309">
    <cfRule type="expression" dxfId="65" priority="66" stopIfTrue="1">
      <formula>希望&lt;&gt;0</formula>
    </cfRule>
  </conditionalFormatting>
  <conditionalFormatting sqref="M310:M311">
    <cfRule type="expression" dxfId="64" priority="65" stopIfTrue="1">
      <formula>希望&lt;&gt;0</formula>
    </cfRule>
  </conditionalFormatting>
  <conditionalFormatting sqref="Q252:R254">
    <cfRule type="expression" dxfId="63" priority="64" stopIfTrue="1">
      <formula>AND(OR($M252="○",$M253="○",$M254="○"), TRIM($Q252)="")</formula>
    </cfRule>
  </conditionalFormatting>
  <conditionalFormatting sqref="S252:T254">
    <cfRule type="expression" dxfId="62" priority="63" stopIfTrue="1">
      <formula>AND(OR($M252="○",$M253="○",$M254="○"), TRIM($S252)="")</formula>
    </cfRule>
  </conditionalFormatting>
  <conditionalFormatting sqref="Q255:R255">
    <cfRule type="expression" dxfId="61" priority="62" stopIfTrue="1">
      <formula>AND($M255="○", TRIM($Q255)="")</formula>
    </cfRule>
  </conditionalFormatting>
  <conditionalFormatting sqref="S255:T255">
    <cfRule type="expression" dxfId="60" priority="61" stopIfTrue="1">
      <formula>AND($M255="○", TRIM($S255)="")</formula>
    </cfRule>
  </conditionalFormatting>
  <conditionalFormatting sqref="Q270:R270">
    <cfRule type="expression" dxfId="59" priority="60" stopIfTrue="1">
      <formula>AND($M270="○",$N270="○", TRIM($Q270)="")</formula>
    </cfRule>
  </conditionalFormatting>
  <conditionalFormatting sqref="S270:T270">
    <cfRule type="expression" dxfId="58" priority="59" stopIfTrue="1">
      <formula>AND($M270="○",$N270="○", TRIM($S270)="")</formula>
    </cfRule>
  </conditionalFormatting>
  <conditionalFormatting sqref="Q271:R271">
    <cfRule type="expression" dxfId="57" priority="58" stopIfTrue="1">
      <formula>AND($M271="○",$N271="○", TRIM($Q271)="")</formula>
    </cfRule>
  </conditionalFormatting>
  <conditionalFormatting sqref="S271:T271">
    <cfRule type="expression" dxfId="56" priority="57" stopIfTrue="1">
      <formula>AND($M271="○",$N271="○", TRIM($S271)="")</formula>
    </cfRule>
  </conditionalFormatting>
  <conditionalFormatting sqref="Q272:R272">
    <cfRule type="expression" dxfId="55" priority="56" stopIfTrue="1">
      <formula>AND($M272="○",$N272="○", TRIM($Q272)="")</formula>
    </cfRule>
  </conditionalFormatting>
  <conditionalFormatting sqref="S272:T272">
    <cfRule type="expression" dxfId="54" priority="55" stopIfTrue="1">
      <formula>AND($M272="○",$N272="○", TRIM($S272)="")</formula>
    </cfRule>
  </conditionalFormatting>
  <conditionalFormatting sqref="Q273:R273">
    <cfRule type="expression" dxfId="53" priority="54" stopIfTrue="1">
      <formula>AND($M273="○",$N273="○", TRIM($Q273)="")</formula>
    </cfRule>
  </conditionalFormatting>
  <conditionalFormatting sqref="S273:T273">
    <cfRule type="expression" dxfId="52" priority="53" stopIfTrue="1">
      <formula>AND($M273="○",$N273="○", TRIM($S273)="")</formula>
    </cfRule>
  </conditionalFormatting>
  <conditionalFormatting sqref="Q274:R274">
    <cfRule type="expression" dxfId="51" priority="52" stopIfTrue="1">
      <formula>AND($M274="○",$N274="○", TRIM($Q274)="")</formula>
    </cfRule>
  </conditionalFormatting>
  <conditionalFormatting sqref="S274:T274">
    <cfRule type="expression" dxfId="50" priority="51" stopIfTrue="1">
      <formula>AND($M274="○",$N274="○", TRIM($S274)="")</formula>
    </cfRule>
  </conditionalFormatting>
  <conditionalFormatting sqref="Q275:R275">
    <cfRule type="expression" dxfId="49" priority="50" stopIfTrue="1">
      <formula>AND($M275="○",$N275="○", TRIM($Q275)="")</formula>
    </cfRule>
  </conditionalFormatting>
  <conditionalFormatting sqref="S275:T275">
    <cfRule type="expression" dxfId="48" priority="49" stopIfTrue="1">
      <formula>AND($M275="○",$N275="○", TRIM($S275)="")</formula>
    </cfRule>
  </conditionalFormatting>
  <conditionalFormatting sqref="Q276:R276">
    <cfRule type="expression" dxfId="47" priority="48" stopIfTrue="1">
      <formula>AND($M276="○",$N276="○", TRIM($Q276)="")</formula>
    </cfRule>
  </conditionalFormatting>
  <conditionalFormatting sqref="S276:T276">
    <cfRule type="expression" dxfId="46" priority="47" stopIfTrue="1">
      <formula>AND($M276="○",$N276="○", TRIM($S276)="")</formula>
    </cfRule>
  </conditionalFormatting>
  <conditionalFormatting sqref="Q277:R277">
    <cfRule type="expression" dxfId="45" priority="46" stopIfTrue="1">
      <formula>AND($M277="○",$N277="○", TRIM($Q277)="")</formula>
    </cfRule>
  </conditionalFormatting>
  <conditionalFormatting sqref="S277:T277">
    <cfRule type="expression" dxfId="44" priority="45" stopIfTrue="1">
      <formula>AND($M277="○",$N277="○", TRIM($S277)="")</formula>
    </cfRule>
  </conditionalFormatting>
  <conditionalFormatting sqref="Q278:R278">
    <cfRule type="expression" dxfId="43" priority="44" stopIfTrue="1">
      <formula>AND($M278="○",$N278="○", TRIM($Q278)="")</formula>
    </cfRule>
  </conditionalFormatting>
  <conditionalFormatting sqref="S278:T278">
    <cfRule type="expression" dxfId="42" priority="43" stopIfTrue="1">
      <formula>AND($M278="○",$N278="○", TRIM($S278)="")</formula>
    </cfRule>
  </conditionalFormatting>
  <conditionalFormatting sqref="Q279:R279">
    <cfRule type="expression" dxfId="41" priority="42" stopIfTrue="1">
      <formula>AND($M279="○",$N279="○", TRIM($Q279)="")</formula>
    </cfRule>
  </conditionalFormatting>
  <conditionalFormatting sqref="S279:T279">
    <cfRule type="expression" dxfId="40" priority="41" stopIfTrue="1">
      <formula>AND($M279="○",$N279="○", TRIM($S279)="")</formula>
    </cfRule>
  </conditionalFormatting>
  <conditionalFormatting sqref="Q280:R280">
    <cfRule type="expression" dxfId="39" priority="40" stopIfTrue="1">
      <formula>AND($M280="○",$N280="○", TRIM($Q280)="")</formula>
    </cfRule>
  </conditionalFormatting>
  <conditionalFormatting sqref="S280:T280">
    <cfRule type="expression" dxfId="38" priority="39" stopIfTrue="1">
      <formula>AND($M280="○",$N280="○", TRIM($S280)="")</formula>
    </cfRule>
  </conditionalFormatting>
  <conditionalFormatting sqref="Q281:R281">
    <cfRule type="expression" dxfId="37" priority="38" stopIfTrue="1">
      <formula>AND($M281="○",$N281="○", TRIM($Q281)="")</formula>
    </cfRule>
  </conditionalFormatting>
  <conditionalFormatting sqref="S281:T281">
    <cfRule type="expression" dxfId="36" priority="37" stopIfTrue="1">
      <formula>AND($M281="○",$N281="○", TRIM($S281)="")</formula>
    </cfRule>
  </conditionalFormatting>
  <conditionalFormatting sqref="Q282:R282">
    <cfRule type="expression" dxfId="35" priority="36" stopIfTrue="1">
      <formula>AND($M282="○",$N282="○", TRIM($Q282)="")</formula>
    </cfRule>
  </conditionalFormatting>
  <conditionalFormatting sqref="S282:T282">
    <cfRule type="expression" dxfId="34" priority="35" stopIfTrue="1">
      <formula>AND($M282="○",$N282="○", TRIM($S282)="")</formula>
    </cfRule>
  </conditionalFormatting>
  <conditionalFormatting sqref="Q283:R283">
    <cfRule type="expression" dxfId="33" priority="34" stopIfTrue="1">
      <formula>AND($M283="○",$N283="○", TRIM($Q283)="")</formula>
    </cfRule>
  </conditionalFormatting>
  <conditionalFormatting sqref="S283:T283">
    <cfRule type="expression" dxfId="32" priority="33" stopIfTrue="1">
      <formula>AND($M283="○",$N283="○", TRIM($S283)="")</formula>
    </cfRule>
  </conditionalFormatting>
  <conditionalFormatting sqref="Q284:R284">
    <cfRule type="expression" dxfId="31" priority="32" stopIfTrue="1">
      <formula>AND($M284="○",$N284="○", TRIM($Q284)="")</formula>
    </cfRule>
  </conditionalFormatting>
  <conditionalFormatting sqref="S284:T284">
    <cfRule type="expression" dxfId="30" priority="31" stopIfTrue="1">
      <formula>AND($M284="○",$N284="○", TRIM($S284)="")</formula>
    </cfRule>
  </conditionalFormatting>
  <conditionalFormatting sqref="Q285:R285">
    <cfRule type="expression" dxfId="29" priority="30" stopIfTrue="1">
      <formula>AND($M285="○",$N285="○", TRIM($Q285)="")</formula>
    </cfRule>
  </conditionalFormatting>
  <conditionalFormatting sqref="S285:T285">
    <cfRule type="expression" dxfId="28" priority="29" stopIfTrue="1">
      <formula>AND($M285="○",$N285="○", TRIM($S285)="")</formula>
    </cfRule>
  </conditionalFormatting>
  <conditionalFormatting sqref="Q286:R286">
    <cfRule type="expression" dxfId="27" priority="28" stopIfTrue="1">
      <formula>AND($M286="○",$N286="○", TRIM($Q286)="")</formula>
    </cfRule>
  </conditionalFormatting>
  <conditionalFormatting sqref="S286:T286">
    <cfRule type="expression" dxfId="26" priority="27" stopIfTrue="1">
      <formula>AND($M286="○",$N286="○", TRIM($S286)="")</formula>
    </cfRule>
  </conditionalFormatting>
  <conditionalFormatting sqref="Q287:R287">
    <cfRule type="expression" dxfId="25" priority="26" stopIfTrue="1">
      <formula>AND($M287="○",$N287="○", TRIM($Q287)="")</formula>
    </cfRule>
  </conditionalFormatting>
  <conditionalFormatting sqref="S287:T287">
    <cfRule type="expression" dxfId="24" priority="25" stopIfTrue="1">
      <formula>AND($M287="○",$N287="○", TRIM($S287)="")</formula>
    </cfRule>
  </conditionalFormatting>
  <conditionalFormatting sqref="Q288:R288">
    <cfRule type="expression" dxfId="23" priority="24" stopIfTrue="1">
      <formula>AND($M288="○",$N288="○", TRIM($Q288)="")</formula>
    </cfRule>
  </conditionalFormatting>
  <conditionalFormatting sqref="S288:T288">
    <cfRule type="expression" dxfId="22" priority="23" stopIfTrue="1">
      <formula>AND($M288="○",$N288="○", TRIM($S288)="")</formula>
    </cfRule>
  </conditionalFormatting>
  <conditionalFormatting sqref="Q289:R289">
    <cfRule type="expression" dxfId="21" priority="22" stopIfTrue="1">
      <formula>AND($M289="○",$N289="○", TRIM($Q289)="")</formula>
    </cfRule>
  </conditionalFormatting>
  <conditionalFormatting sqref="S289:T289">
    <cfRule type="expression" dxfId="20" priority="21" stopIfTrue="1">
      <formula>AND($M289="○",$N289="○", TRIM($S289)="")</formula>
    </cfRule>
  </conditionalFormatting>
  <conditionalFormatting sqref="Q290:R290">
    <cfRule type="expression" dxfId="19" priority="20" stopIfTrue="1">
      <formula>AND($M290="○",$N290="○", TRIM($Q290)="")</formula>
    </cfRule>
  </conditionalFormatting>
  <conditionalFormatting sqref="S290:T290">
    <cfRule type="expression" dxfId="18" priority="19" stopIfTrue="1">
      <formula>AND($M290="○",$N290="○", TRIM($S290)="")</formula>
    </cfRule>
  </conditionalFormatting>
  <conditionalFormatting sqref="Q301:R301">
    <cfRule type="expression" dxfId="17" priority="18" stopIfTrue="1">
      <formula>AND($M301="○",$N301="○", TRIM($Q301)="")</formula>
    </cfRule>
  </conditionalFormatting>
  <conditionalFormatting sqref="S301:T301">
    <cfRule type="expression" dxfId="16" priority="17" stopIfTrue="1">
      <formula>AND($M301="○",$N301="○", TRIM($S301)="")</formula>
    </cfRule>
  </conditionalFormatting>
  <conditionalFormatting sqref="Q302:R302">
    <cfRule type="expression" dxfId="15" priority="16" stopIfTrue="1">
      <formula>AND($M302="○",$N302="○", TRIM($Q302)="")</formula>
    </cfRule>
  </conditionalFormatting>
  <conditionalFormatting sqref="S302:T302">
    <cfRule type="expression" dxfId="14" priority="15" stopIfTrue="1">
      <formula>AND($M302="○",$N302="○", TRIM($S302)="")</formula>
    </cfRule>
  </conditionalFormatting>
  <conditionalFormatting sqref="Q303:R303">
    <cfRule type="expression" dxfId="13" priority="14" stopIfTrue="1">
      <formula>AND($M303="○",$N303="○", TRIM($Q303)="")</formula>
    </cfRule>
  </conditionalFormatting>
  <conditionalFormatting sqref="S303:T303">
    <cfRule type="expression" dxfId="12" priority="13" stopIfTrue="1">
      <formula>AND($M303="○",$N303="○", TRIM($S303)="")</formula>
    </cfRule>
  </conditionalFormatting>
  <conditionalFormatting sqref="Q304:R304">
    <cfRule type="expression" dxfId="11" priority="12" stopIfTrue="1">
      <formula>AND($M304="○",$N304="○", TRIM($Q304)="")</formula>
    </cfRule>
  </conditionalFormatting>
  <conditionalFormatting sqref="S304:T304">
    <cfRule type="expression" dxfId="10" priority="11" stopIfTrue="1">
      <formula>AND($M304="○",$N304="○", TRIM($S304)="")</formula>
    </cfRule>
  </conditionalFormatting>
  <conditionalFormatting sqref="Q305:R305">
    <cfRule type="expression" dxfId="9" priority="10" stopIfTrue="1">
      <formula>AND($M305="○",$N305="○", TRIM($Q305)="")</formula>
    </cfRule>
  </conditionalFormatting>
  <conditionalFormatting sqref="S305:T305">
    <cfRule type="expression" dxfId="8" priority="9" stopIfTrue="1">
      <formula>AND($M305="○",$N305="○", TRIM($S305)="")</formula>
    </cfRule>
  </conditionalFormatting>
  <conditionalFormatting sqref="Q306:R306">
    <cfRule type="expression" dxfId="7" priority="8" stopIfTrue="1">
      <formula>AND($M306="○",$N306="○", TRIM($Q306)="")</formula>
    </cfRule>
  </conditionalFormatting>
  <conditionalFormatting sqref="S306:T306">
    <cfRule type="expression" dxfId="6" priority="7" stopIfTrue="1">
      <formula>AND($M306="○",$N306="○", TRIM($S306)="")</formula>
    </cfRule>
  </conditionalFormatting>
  <conditionalFormatting sqref="Q307:R307">
    <cfRule type="expression" dxfId="5" priority="6" stopIfTrue="1">
      <formula>AND($M307="○",$N307="○", TRIM($Q307)="")</formula>
    </cfRule>
  </conditionalFormatting>
  <conditionalFormatting sqref="S307:T307">
    <cfRule type="expression" dxfId="4" priority="5" stopIfTrue="1">
      <formula>AND($M307="○",$N307="○", TRIM($S307)="")</formula>
    </cfRule>
  </conditionalFormatting>
  <conditionalFormatting sqref="Q308:R308">
    <cfRule type="expression" dxfId="3" priority="4" stopIfTrue="1">
      <formula>AND($M308="○",$N308="○", TRIM($Q308)="")</formula>
    </cfRule>
  </conditionalFormatting>
  <conditionalFormatting sqref="S308:T308">
    <cfRule type="expression" dxfId="2" priority="3" stopIfTrue="1">
      <formula>AND($M308="○",$N308="○", TRIM($S308)="")</formula>
    </cfRule>
  </conditionalFormatting>
  <conditionalFormatting sqref="Q309:R309">
    <cfRule type="expression" dxfId="1" priority="2" stopIfTrue="1">
      <formula>AND($M309="○", TRIM($Q309)="")</formula>
    </cfRule>
  </conditionalFormatting>
  <conditionalFormatting sqref="S309:T309">
    <cfRule type="expression" dxfId="0" priority="1" stopIfTrue="1">
      <formula>AND($M309="○", TRIM($S309)="")</formula>
    </cfRule>
  </conditionalFormatting>
  <dataValidations count="254">
    <dataValidation imeMode="hiragana" allowBlank="1" showInputMessage="1" showErrorMessage="1" sqref="O313:P313 O314:P314 O315:P315 E326:M326 N326:Y326 E327:M327 N327:Y327 E328:M328 N328:Y328 E329:M329 N329:Y329 E330:M330 N330:Y330 E331:M331 N331:Y331 E332:M332 N332:Y332 E333:M333 N333:Y333 E334:M334 N334:Y334 E335:M335 N335:Y335 E336:M336 N336:Y336" xr:uid="{8102FDD0-8608-4416-867F-BDAE19053BEB}"/>
    <dataValidation imeMode="halfAlpha" allowBlank="1" showInputMessage="1" showErrorMessage="1" sqref="Q252:R254 Q255:R255 Q270:R270 Q271:R271 Q272:R272 Q273:R273 Q274:R274 Q275:R275 Q276:R276 Q277:R277 Q278:R278 Q279:R279 Q280:R280 Q281:R281 Q282:R282 Q283:R283 Q284:R284 Q285:R285 Q286:R286 Q287:R287 Q288:R288 Q289:R289 Q290:R290 Q300:R300 Q301:R301 Q302:R302 Q303:R303 Q304:R304 Q305:R305 Q306:R306 Q307:R307 Q308:R308 Q309:R309 Q310:R310 Q311:R311 Q312:R312 Q313:R313 Q314:R314 Q315:R315" xr:uid="{468FEB7C-538F-4156-9879-A36B0767696D}"/>
    <dataValidation imeMode="hiragana" allowBlank="1" showInputMessage="1" showErrorMessage="1" sqref="I22:Y22" xr:uid="{AE26C7D6-46EE-4396-BE2D-E2983FAE7804}"/>
    <dataValidation type="whole" imeMode="halfAlpha" allowBlank="1" showInputMessage="1" showErrorMessage="1" error="7桁の数字を入力してください" sqref="I20:M20" xr:uid="{9DE046A7-68B3-4C83-BEB5-088C2916A9DC}">
      <formula1>0</formula1>
      <formula2>9999999</formula2>
    </dataValidation>
    <dataValidation imeMode="fullKatakana" allowBlank="1" showInputMessage="1" showErrorMessage="1" sqref="I24:Y24" xr:uid="{9006514B-9BBF-4628-9BA7-369A6D9D9844}"/>
    <dataValidation imeMode="hiragana" allowBlank="1" showInputMessage="1" showErrorMessage="1" sqref="I26:Y26" xr:uid="{2BB2D8E8-A463-44DC-AD35-FD7C3BFA7A93}"/>
    <dataValidation imeMode="hiragana" allowBlank="1" showInputMessage="1" showErrorMessage="1" sqref="I28:Y28" xr:uid="{EED290F2-5648-4560-8916-C4981BD048CD}"/>
    <dataValidation imeMode="fullKatakana" allowBlank="1" showInputMessage="1" showErrorMessage="1" sqref="I30:Y30" xr:uid="{69916EDC-9AD7-4F1B-88B4-4E2B4BE1BEF8}"/>
    <dataValidation imeMode="hiragana" allowBlank="1" showInputMessage="1" showErrorMessage="1" sqref="I32:Y32" xr:uid="{29BB0049-21EB-41D6-A2D1-30F4D6C41F71}"/>
    <dataValidation imeMode="halfAlpha" allowBlank="1" showInputMessage="1" showErrorMessage="1" sqref="I34:M34" xr:uid="{9A026467-7D7F-4CA0-9C3E-1DA9C3D859C3}"/>
    <dataValidation imeMode="halfAlpha" allowBlank="1" showInputMessage="1" showErrorMessage="1" sqref="P34" xr:uid="{03B49989-74CA-4451-89A5-BB6B3D5C03A3}"/>
    <dataValidation imeMode="halfAlpha" allowBlank="1" showInputMessage="1" showErrorMessage="1" sqref="I36:M36" xr:uid="{E09DF16D-147B-4297-B32B-69F67970E43B}"/>
    <dataValidation imeMode="halfAlpha" allowBlank="1" showInputMessage="1" showErrorMessage="1" sqref="I38:Y38" xr:uid="{E8908374-096D-4682-ACFF-44CFD2B50EC4}"/>
    <dataValidation type="list" imeMode="halfAlpha" allowBlank="1" showInputMessage="1" showErrorMessage="1" error="リストから選択してください" sqref="I40:M40" xr:uid="{61B1D83B-703C-426F-AD99-CFD5CD7F3A7F}">
      <formula1>"一致する,一致しない"</formula1>
    </dataValidation>
    <dataValidation type="list" imeMode="halfAlpha" allowBlank="1" showInputMessage="1" showErrorMessage="1" error="リストから選択してください" sqref="I63:M63" xr:uid="{719BF59C-7952-4430-83AD-83EBC8D3E37F}">
      <formula1>"しない,する"</formula1>
    </dataValidation>
    <dataValidation type="whole" imeMode="halfAlpha" allowBlank="1" showInputMessage="1" showErrorMessage="1" error="7桁の数字を入力してください" sqref="I69:M69" xr:uid="{FED92AFF-9814-415F-AADD-835C94253322}">
      <formula1>0</formula1>
      <formula2>9999999</formula2>
    </dataValidation>
    <dataValidation imeMode="hiragana" allowBlank="1" showInputMessage="1" showErrorMessage="1" sqref="I71:Y71" xr:uid="{52383480-E8FA-4D82-AB84-1299AA3CFE3D}"/>
    <dataValidation imeMode="fullKatakana" allowBlank="1" showInputMessage="1" showErrorMessage="1" sqref="I73:Y73" xr:uid="{5A85E5D8-0BF0-42F0-B4B4-3F5E75B6F566}"/>
    <dataValidation imeMode="hiragana" allowBlank="1" showInputMessage="1" showErrorMessage="1" sqref="I75:Y75" xr:uid="{3E57E1B8-914C-4BF7-9060-9FD901F6E995}"/>
    <dataValidation imeMode="hiragana" allowBlank="1" showInputMessage="1" showErrorMessage="1" sqref="I77:Y77" xr:uid="{EE916CCE-21D7-459F-A9B1-15C78D710903}"/>
    <dataValidation imeMode="fullKatakana" allowBlank="1" showInputMessage="1" showErrorMessage="1" sqref="I79:Y79" xr:uid="{3FF93EBC-85DF-45AE-B690-A7FAF055DD3F}"/>
    <dataValidation imeMode="hiragana" allowBlank="1" showInputMessage="1" showErrorMessage="1" sqref="I81:Y81" xr:uid="{D217001F-9641-4AD6-AC9E-93ED9C1A9CB8}"/>
    <dataValidation imeMode="halfAlpha" allowBlank="1" showInputMessage="1" showErrorMessage="1" sqref="I83:M83" xr:uid="{C0AA8717-7F7D-4989-9885-7A06D03F5990}"/>
    <dataValidation imeMode="halfAlpha" allowBlank="1" showInputMessage="1" showErrorMessage="1" sqref="P83" xr:uid="{F03B3911-F88C-466F-8FB2-6E2EBFDD1170}"/>
    <dataValidation imeMode="halfAlpha" allowBlank="1" showInputMessage="1" showErrorMessage="1" sqref="I85:M85" xr:uid="{63861C47-4F54-4B58-89A1-F81FFBE527C0}"/>
    <dataValidation imeMode="halfAlpha" allowBlank="1" showInputMessage="1" showErrorMessage="1" sqref="I87:Y87" xr:uid="{3D200127-C592-4056-BC08-196825F12BD5}"/>
    <dataValidation imeMode="hiragana" allowBlank="1" showInputMessage="1" showErrorMessage="1" sqref="I112:Y112" xr:uid="{50B0D9FD-8401-4637-A295-B493EAAD1EC6}"/>
    <dataValidation imeMode="fullKatakana" allowBlank="1" showInputMessage="1" showErrorMessage="1" sqref="I114:Y114" xr:uid="{AF1697A0-5EE3-4AB1-9A5D-2CBD052D35AE}"/>
    <dataValidation imeMode="hiragana" allowBlank="1" showInputMessage="1" showErrorMessage="1" sqref="I116:Y116" xr:uid="{C206C7C5-E0D8-4038-BB90-6CB7519975B7}"/>
    <dataValidation type="whole" imeMode="halfAlpha" allowBlank="1" showInputMessage="1" showErrorMessage="1" error="7桁の数字を入力してください" sqref="I118:M118" xr:uid="{1443ED3C-4E68-4A30-AEC6-77512456D5C6}">
      <formula1>0</formula1>
      <formula2>9999999</formula2>
    </dataValidation>
    <dataValidation imeMode="hiragana" allowBlank="1" showInputMessage="1" showErrorMessage="1" sqref="I120:Y120" xr:uid="{5D413030-75A9-475C-9A19-77CBFAE7EB4D}"/>
    <dataValidation imeMode="halfAlpha" allowBlank="1" showInputMessage="1" showErrorMessage="1" sqref="I122:M122" xr:uid="{7CA75A3B-F45C-429C-A55F-6BB97D5136D7}"/>
    <dataValidation imeMode="halfAlpha" allowBlank="1" showInputMessage="1" showErrorMessage="1" sqref="P122" xr:uid="{87844273-2D78-45FA-B012-A2E39D0170B2}"/>
    <dataValidation imeMode="halfAlpha" allowBlank="1" showInputMessage="1" showErrorMessage="1" sqref="I124:M124" xr:uid="{9C161239-D2A9-408D-B1FA-9F5FF1F35137}"/>
    <dataValidation imeMode="halfAlpha" allowBlank="1" showInputMessage="1" showErrorMessage="1" sqref="I126:Y126" xr:uid="{41E4B84E-D1BE-469B-8FC0-D3307D1B7D19}"/>
    <dataValidation type="list" imeMode="halfAlpha" allowBlank="1" showInputMessage="1" showErrorMessage="1" error="リストから選択してください" sqref="I153:M153" xr:uid="{8910ED0B-0806-452A-8483-B50923D0F318}">
      <formula1>"しない,する"</formula1>
    </dataValidation>
    <dataValidation imeMode="fullKatakana" allowBlank="1" showInputMessage="1" showErrorMessage="1" sqref="I155:Y155" xr:uid="{CF992F9D-CDC7-4851-A8EB-61833F8ED758}"/>
    <dataValidation imeMode="hiragana" allowBlank="1" showInputMessage="1" showErrorMessage="1" sqref="I157:Y157" xr:uid="{7931AAD0-43F7-4988-B065-E787447855F1}"/>
    <dataValidation imeMode="halfAlpha" allowBlank="1" showInputMessage="1" showErrorMessage="1" sqref="I159:M159" xr:uid="{1B25F2EE-8456-4F45-B967-061CC2F81148}"/>
    <dataValidation type="whole" imeMode="halfAlpha" allowBlank="1" showInputMessage="1" showErrorMessage="1" error="7桁の数字を入力してください" sqref="I161:M161" xr:uid="{9843BE24-0F09-40B3-979F-A69A0849A52E}">
      <formula1>0</formula1>
      <formula2>9999999</formula2>
    </dataValidation>
    <dataValidation imeMode="hiragana" allowBlank="1" showInputMessage="1" showErrorMessage="1" sqref="I163:Y163" xr:uid="{07B5C935-3310-47C4-92EB-BE7E707C5458}"/>
    <dataValidation imeMode="halfAlpha" allowBlank="1" showInputMessage="1" showErrorMessage="1" sqref="I165:M165" xr:uid="{803586AA-16D4-48DD-828A-7C17DB12570F}"/>
    <dataValidation imeMode="halfAlpha" allowBlank="1" showInputMessage="1" showErrorMessage="1" sqref="I167:M167" xr:uid="{6B2B94EA-CD41-43AF-A205-853353C8509E}"/>
    <dataValidation imeMode="halfAlpha" allowBlank="1" showInputMessage="1" showErrorMessage="1" sqref="I169:Y169" xr:uid="{F060CCB8-54F9-458D-BDBD-4656F9F04A4F}"/>
    <dataValidation allowBlank="1" showInputMessage="1" showErrorMessage="1" sqref="B177 Q178:R178 U178:Y178 Q179:R179 U179:Y179 Q180:R180 U180:Y180 J181:M181 N181:P181 Q181:R181 S181:T181 U181:Y181 B194 K203:N203 O203:P203 Q203:R203 S203:T203 U203:Y203 B251" xr:uid="{10B95F20-15B1-4D3C-BA74-DC71458858BD}"/>
    <dataValidation type="whole" imeMode="halfAlpha" allowBlank="1" showInputMessage="1" showErrorMessage="1" error="有効な数字を入力してください。10兆円以上になる場合は、9,999,999,999と入力してください" sqref="J178:M178" xr:uid="{0FD489FD-5D97-4ED3-B3E8-23477333AB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78:P178" xr:uid="{9DB5977C-818E-448F-A115-DA2071D8D5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8:T178" xr:uid="{B05FF60F-6CBC-46BB-A29D-683B7FBE83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79:M179" xr:uid="{4329B6C2-D345-49E3-BE3E-5E71665D2D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79:P179" xr:uid="{C1A9C58E-2483-4C9A-861A-6868CE5C3E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79:T179" xr:uid="{100D1E30-3168-4D01-BA5E-EE76E576B9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80:M180" xr:uid="{BA592554-43CD-4478-B717-5DBA0FBF58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80:P180" xr:uid="{5101A037-AE41-4E78-AB58-FD26B460F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80:T180" xr:uid="{10D17AC3-DE7C-4EFB-A238-51850D142934}">
      <formula1>-9999999999</formula1>
      <formula2>9999999999</formula2>
    </dataValidation>
    <dataValidation type="whole" imeMode="halfAlpha" allowBlank="1" showInputMessage="1" showErrorMessage="1" error="有効な数字を入力してください" sqref="I183:M183" xr:uid="{025BD4D1-FFD4-4408-9C0D-AB51E55FD57B}">
      <formula1>0</formula1>
      <formula2>9999999999</formula2>
    </dataValidation>
    <dataValidation type="whole" imeMode="halfAlpha" allowBlank="1" showInputMessage="1" showErrorMessage="1" error="有効な数字を入力してください" sqref="I185:M185" xr:uid="{27DA89B6-3DC4-4C20-8012-DAC653204CC9}">
      <formula1>0</formula1>
      <formula2>9999999999</formula2>
    </dataValidation>
    <dataValidation type="date" imeMode="halfAlpha" allowBlank="1" showInputMessage="1" showErrorMessage="1" error="有効な日付を入力してください" sqref="K195:M195" xr:uid="{E4CAC9BD-5087-43B5-980F-C56BECFFE64F}">
      <formula1>92</formula1>
      <formula2>73415</formula2>
    </dataValidation>
    <dataValidation type="date" imeMode="halfAlpha" allowBlank="1" showInputMessage="1" showErrorMessage="1" error="有効な日付を入力してください" sqref="K196:M196" xr:uid="{77500592-2DB8-4E44-8C4C-A30B966C0A24}">
      <formula1>92</formula1>
      <formula2>73415</formula2>
    </dataValidation>
    <dataValidation type="date" imeMode="halfAlpha" allowBlank="1" showInputMessage="1" showErrorMessage="1" error="有効な日付を入力してください" sqref="O195" xr:uid="{57DEE1A8-9509-4163-9AC7-BF00DFB895BF}">
      <formula1>92</formula1>
      <formula2>73415</formula2>
    </dataValidation>
    <dataValidation type="date" imeMode="halfAlpha" allowBlank="1" showInputMessage="1" showErrorMessage="1" error="有効な日付を入力してください" sqref="O196" xr:uid="{6D64A331-11D2-4BDC-908D-BC0A2BC42A1D}">
      <formula1>92</formula1>
      <formula2>73415</formula2>
    </dataValidation>
    <dataValidation type="date" imeMode="halfAlpha" allowBlank="1" showInputMessage="1" showErrorMessage="1" error="有効な日付を入力してください" sqref="Q195" xr:uid="{29F45672-3236-4DAD-AC75-05AC63A735D2}">
      <formula1>92</formula1>
      <formula2>73415</formula2>
    </dataValidation>
    <dataValidation type="date" imeMode="halfAlpha" allowBlank="1" showInputMessage="1" showErrorMessage="1" error="有効な日付を入力してください" sqref="Q196" xr:uid="{93DB3A5D-6DF7-452F-AA76-EA8AC4F8E87C}">
      <formula1>92</formula1>
      <formula2>73415</formula2>
    </dataValidation>
    <dataValidation type="date" imeMode="halfAlpha" allowBlank="1" showInputMessage="1" showErrorMessage="1" error="有効な日付を入力してください" sqref="S195" xr:uid="{0605B0D8-F4CF-4D5B-BDD4-372B2E7EBF49}">
      <formula1>92</formula1>
      <formula2>73415</formula2>
    </dataValidation>
    <dataValidation type="date" imeMode="halfAlpha" allowBlank="1" showInputMessage="1" showErrorMessage="1" error="有効な日付を入力してください" sqref="S196" xr:uid="{7A221AA7-324A-4D71-A963-089285C20D76}">
      <formula1>92</formula1>
      <formula2>73415</formula2>
    </dataValidation>
    <dataValidation type="whole" imeMode="halfAlpha" allowBlank="1" showInputMessage="1" showErrorMessage="1" error="有効な数字を入力してください。10兆円以上になる場合は、9,999,999,999と入力してください" sqref="K197:N197" xr:uid="{8A6537F8-4F46-4CA4-9867-BC31C78528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7:P197" xr:uid="{9A8EF2AB-1356-47E7-8BB0-82FC02268A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7:R197" xr:uid="{7EE38C53-8393-40BD-B7D9-084311ECAF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7:T197" xr:uid="{07BD320A-EA6B-45D5-96D0-C7BC35243E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7:Y197" xr:uid="{1E7BF78B-07D7-4323-935F-B4B9D3E3DC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8:N198" xr:uid="{F636B871-7A64-478C-AD6D-9999C8D9BE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8:P198" xr:uid="{2E3AC403-6AE2-4159-B194-3FB706CD9B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8:R198" xr:uid="{49DC970A-AC02-459D-A2C9-E36BF94A2D5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8:T198" xr:uid="{937B79BB-0FDE-48BA-9F56-3AE0266F36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8:Y198" xr:uid="{5616D0F4-FA00-48AD-A38B-543BE32DE0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99:N199" xr:uid="{68AB6F15-2C37-43F6-A99E-622DEF78D8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199:P199" xr:uid="{9DFCE0F2-6C31-4F1E-B85E-F18B74E9C0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9:R199" xr:uid="{046FCA23-9305-4ECC-A512-223D5172F8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9:T199" xr:uid="{77C20D77-2E4B-4078-B952-115B2151A8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199:Y199" xr:uid="{FA02DF07-50AB-490E-A31E-7653061EDC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0:N200" xr:uid="{BBF20881-BC2B-4EAC-96AB-1FBD748511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0:P200" xr:uid="{30CF77F7-EA43-4AA1-936C-8ECEBB6750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0:R200" xr:uid="{8C52F9AB-ADA8-447E-BA6E-92E586B2C7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0:T200" xr:uid="{8918C8B4-A93C-4305-A67E-AD3E13BAD7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0:Y200" xr:uid="{DA434B61-BFDE-47EF-9131-8C4937E5FD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1:N201" xr:uid="{92200791-4D31-4BAE-906F-BE60027B68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1:P201" xr:uid="{083C0585-9879-492D-B5AD-D8B5A2761D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1:R201" xr:uid="{A0FCB951-8591-4A02-B060-F0FFCEE351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1:T201" xr:uid="{BA61E274-0E46-4DF2-AFB4-650DB3B763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1:Y201" xr:uid="{EDD16828-E84C-433F-988F-F5BB4126BC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02:N202" xr:uid="{3192F5A6-148F-4298-991F-6EC34966C8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02:P202" xr:uid="{A4023947-C250-49AE-859D-F142A173E4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02:R202" xr:uid="{978D193F-6525-4F96-9662-21E4954EEC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2:T202" xr:uid="{98C9A946-5244-4A92-969C-9B6B8DC71B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02:Y202" xr:uid="{7DB875B6-08EC-4DCB-9A00-0F0242AA2CBE}">
      <formula1>-9999999999</formula1>
      <formula2>9999999999</formula2>
    </dataValidation>
    <dataValidation type="whole" imeMode="halfAlpha" allowBlank="1" showInputMessage="1" showErrorMessage="1" error="有効な数字を入力してください" sqref="K212:M212" xr:uid="{468D9E3B-9241-4F53-AB2F-49B7D40FA2B6}">
      <formula1>0</formula1>
      <formula2>9999999999</formula2>
    </dataValidation>
    <dataValidation type="whole" imeMode="halfAlpha" allowBlank="1" showInputMessage="1" showErrorMessage="1" error="有効な数字を入力してください" sqref="K213:M213" xr:uid="{4DDEE4D0-2374-4768-BA2C-60DD8EB2610E}">
      <formula1>0</formula1>
      <formula2>9999999999</formula2>
    </dataValidation>
    <dataValidation type="whole" imeMode="halfAlpha" allowBlank="1" showInputMessage="1" showErrorMessage="1" error="有効な数字を入力してください" sqref="K214:M214" xr:uid="{1C266D7A-2DA0-471A-8C26-7DB4BC3FE7C2}">
      <formula1>0</formula1>
      <formula2>9999999999</formula2>
    </dataValidation>
    <dataValidation type="whole" imeMode="halfAlpha" allowBlank="1" showInputMessage="1" showErrorMessage="1" error="有効な数字を入力してください" sqref="K215:M215" xr:uid="{5C38CC1D-2C99-4A32-BE95-678C4AA9F64B}">
      <formula1>0</formula1>
      <formula2>9999999999</formula2>
    </dataValidation>
    <dataValidation type="whole" imeMode="halfAlpha" allowBlank="1" showInputMessage="1" showErrorMessage="1" error="有効な数字を入力してください" sqref="K216:M216" xr:uid="{5AD1B01E-659E-4B06-9528-46DAEC648938}">
      <formula1>0</formula1>
      <formula2>9999999999</formula2>
    </dataValidation>
    <dataValidation type="whole" imeMode="halfAlpha" allowBlank="1" showInputMessage="1" showErrorMessage="1" error="有効な数字を入力してください" sqref="K217:M217" xr:uid="{038F45A4-DFF0-45C9-BFA5-789E0A87738E}">
      <formula1>0</formula1>
      <formula2>9999999999</formula2>
    </dataValidation>
    <dataValidation type="whole" imeMode="halfAlpha" allowBlank="1" showInputMessage="1" showErrorMessage="1" error="有効な数字を入力してください" sqref="K218:M218" xr:uid="{4D2B42BE-B860-485C-8F13-A6D046B1BA07}">
      <formula1>0</formula1>
      <formula2>9999999999</formula2>
    </dataValidation>
    <dataValidation type="whole" imeMode="halfAlpha" allowBlank="1" showInputMessage="1" showErrorMessage="1" error="有効な数字を入力してください" sqref="K219:M219" xr:uid="{41206DC5-FF23-4B1D-81D5-187B9AF156ED}">
      <formula1>0</formula1>
      <formula2>9999999999</formula2>
    </dataValidation>
    <dataValidation type="whole" imeMode="halfAlpha" allowBlank="1" showInputMessage="1" showErrorMessage="1" error="有効な数字を入力してください" sqref="K220:M220" xr:uid="{50E88F14-DE99-451A-BD24-9B60026FDE4A}">
      <formula1>0</formula1>
      <formula2>9999999999</formula2>
    </dataValidation>
    <dataValidation type="whole" imeMode="halfAlpha" allowBlank="1" showInputMessage="1" showErrorMessage="1" error="有効な数字を入力してください" sqref="K221:M221" xr:uid="{2BFB19CB-77DC-4E8D-BF62-B212DF1AD47D}">
      <formula1>0</formula1>
      <formula2>9999999999</formula2>
    </dataValidation>
    <dataValidation type="whole" imeMode="halfAlpha" allowBlank="1" showInputMessage="1" showErrorMessage="1" error="有効な数字を入力してください" sqref="K222:M222" xr:uid="{5BFF276B-5CEE-484F-8CDF-7E2C4E1FC77B}">
      <formula1>0</formula1>
      <formula2>9999999999</formula2>
    </dataValidation>
    <dataValidation type="whole" imeMode="halfAlpha" allowBlank="1" showInputMessage="1" showErrorMessage="1" error="有効な数字を入力してください" sqref="K223:M223" xr:uid="{6D056FD7-4277-4B08-BF55-E0D9CAF6AF09}">
      <formula1>0</formula1>
      <formula2>9999999999</formula2>
    </dataValidation>
    <dataValidation type="whole" imeMode="halfAlpha" allowBlank="1" showInputMessage="1" showErrorMessage="1" error="有効な数字を入力してください" sqref="K224:M224" xr:uid="{76AEB095-0563-4C68-84A5-1F2ECADF01DB}">
      <formula1>0</formula1>
      <formula2>9999999999</formula2>
    </dataValidation>
    <dataValidation type="whole" imeMode="halfAlpha" allowBlank="1" showInputMessage="1" showErrorMessage="1" error="有効な数字を入力してください" sqref="K225:M225" xr:uid="{D8E20EE3-F5CD-4F02-88E4-43CB08D388B6}">
      <formula1>0</formula1>
      <formula2>9999999999</formula2>
    </dataValidation>
    <dataValidation type="whole" imeMode="halfAlpha" allowBlank="1" showInputMessage="1" showErrorMessage="1" error="有効な数字を入力してください" sqref="K226:M226" xr:uid="{CDA0DB2F-6F14-4E6B-89C6-C09CA273A321}">
      <formula1>0</formula1>
      <formula2>9999999999</formula2>
    </dataValidation>
    <dataValidation type="whole" imeMode="halfAlpha" allowBlank="1" showInputMessage="1" showErrorMessage="1" error="有効な数字を入力してください" sqref="K227:M227" xr:uid="{003E4FCA-C6D2-4443-94A2-1BBE805049F4}">
      <formula1>0</formula1>
      <formula2>9999999999</formula2>
    </dataValidation>
    <dataValidation type="whole" imeMode="halfAlpha" allowBlank="1" showInputMessage="1" showErrorMessage="1" error="有効な数字を入力してください" sqref="K228:M228" xr:uid="{473421E5-65CB-4449-AB6A-0A95CD9AC7F0}">
      <formula1>0</formula1>
      <formula2>9999999999</formula2>
    </dataValidation>
    <dataValidation type="whole" imeMode="halfAlpha" allowBlank="1" showInputMessage="1" showErrorMessage="1" error="有効な数字を入力してください" sqref="K229:M229" xr:uid="{DCADD23C-B835-4D2F-A8EF-28F3ACE213F1}">
      <formula1>0</formula1>
      <formula2>9999999999</formula2>
    </dataValidation>
    <dataValidation type="whole" imeMode="halfAlpha" allowBlank="1" showInputMessage="1" showErrorMessage="1" error="有効な数字を入力してください" sqref="K230:M230" xr:uid="{229A84FC-2837-4BD5-B60F-A304A6DE381B}">
      <formula1>0</formula1>
      <formula2>9999999999</formula2>
    </dataValidation>
    <dataValidation type="whole" imeMode="halfAlpha" allowBlank="1" showInputMessage="1" showErrorMessage="1" error="有効な数字を入力してください" sqref="K231:M231" xr:uid="{6F8DA228-1375-42B0-84C3-A60D472970B9}">
      <formula1>0</formula1>
      <formula2>9999999999</formula2>
    </dataValidation>
    <dataValidation type="whole" imeMode="halfAlpha" allowBlank="1" showInputMessage="1" showErrorMessage="1" error="有効な数字を入力してください" sqref="K232:M232" xr:uid="{704DDEA5-D6E6-4C92-BB34-BC46851F5344}">
      <formula1>0</formula1>
      <formula2>9999999999</formula2>
    </dataValidation>
    <dataValidation type="whole" imeMode="halfAlpha" allowBlank="1" showInputMessage="1" showErrorMessage="1" error="有効な数字を入力してください" sqref="K233:M233" xr:uid="{AAB22BA7-090F-4148-AF18-1D96AEE4F475}">
      <formula1>0</formula1>
      <formula2>9999999999</formula2>
    </dataValidation>
    <dataValidation type="whole" imeMode="halfAlpha" allowBlank="1" showInputMessage="1" showErrorMessage="1" error="有効な数字を入力してください" sqref="K234:M234" xr:uid="{0E45740D-72EB-4184-B9BA-D938EFDFCF58}">
      <formula1>0</formula1>
      <formula2>9999999999</formula2>
    </dataValidation>
    <dataValidation type="whole" imeMode="halfAlpha" allowBlank="1" showInputMessage="1" showErrorMessage="1" error="有効な数字を入力してください" sqref="K235:M235" xr:uid="{D3FA0B0F-AE7C-4EE4-8F74-E0154B72AD0A}">
      <formula1>0</formula1>
      <formula2>9999999999</formula2>
    </dataValidation>
    <dataValidation type="whole" imeMode="halfAlpha" allowBlank="1" showInputMessage="1" showErrorMessage="1" error="有効な数字を入力してください" sqref="K236:M236" xr:uid="{4A262E9D-68CA-4701-A567-E31E8EFC4F30}">
      <formula1>0</formula1>
      <formula2>9999999999</formula2>
    </dataValidation>
    <dataValidation type="whole" imeMode="halfAlpha" allowBlank="1" showInputMessage="1" showErrorMessage="1" error="有効な数字を入力してください" sqref="K237:M237" xr:uid="{7E1648D7-642F-41DE-A816-48ADB7DA7DA3}">
      <formula1>0</formula1>
      <formula2>9999999999</formula2>
    </dataValidation>
    <dataValidation type="whole" imeMode="halfAlpha" allowBlank="1" showInputMessage="1" showErrorMessage="1" error="有効な数字を入力してください" sqref="K238:M238" xr:uid="{2C41D9F3-53EF-40D3-A3F7-E299AD77DB20}">
      <formula1>0</formula1>
      <formula2>9999999999</formula2>
    </dataValidation>
    <dataValidation type="whole" imeMode="halfAlpha" allowBlank="1" showInputMessage="1" showErrorMessage="1" error="有効な数字を入力してください" sqref="K239:M239" xr:uid="{5E253724-DEEA-453F-B3FE-F5005B7819AF}">
      <formula1>0</formula1>
      <formula2>9999999999</formula2>
    </dataValidation>
    <dataValidation type="whole" imeMode="halfAlpha" allowBlank="1" showInputMessage="1" showErrorMessage="1" error="有効な数字を入力してください" sqref="K240:M240" xr:uid="{9CA2758C-94E7-4F68-B91C-4956752B6057}">
      <formula1>0</formula1>
      <formula2>9999999999</formula2>
    </dataValidation>
    <dataValidation type="whole" imeMode="halfAlpha" allowBlank="1" showInputMessage="1" showErrorMessage="1" error="有効な数字を入力してください" sqref="K241:M241" xr:uid="{C209718E-85C1-4420-AAA9-07CC96DB3DCE}">
      <formula1>0</formula1>
      <formula2>9999999999</formula2>
    </dataValidation>
    <dataValidation type="whole" imeMode="halfAlpha" allowBlank="1" showInputMessage="1" showErrorMessage="1" error="有効な数字を入力してください" sqref="K242:M242" xr:uid="{40F27597-906C-48A3-8E35-910074918890}">
      <formula1>0</formula1>
      <formula2>9999999999</formula2>
    </dataValidation>
    <dataValidation type="whole" imeMode="halfAlpha" allowBlank="1" showInputMessage="1" showErrorMessage="1" error="有効な数字を入力してください" sqref="K243:M243" xr:uid="{3A35F537-EF3B-4F4E-AE45-1447BCC9E503}">
      <formula1>0</formula1>
      <formula2>9999999999</formula2>
    </dataValidation>
    <dataValidation type="whole" imeMode="halfAlpha" allowBlank="1" showInputMessage="1" showErrorMessage="1" error="有効な数字を入力してください" sqref="K244:M244" xr:uid="{99A5E5C7-58C1-45BD-B79E-E461B81BFEB4}">
      <formula1>0</formula1>
      <formula2>9999999999</formula2>
    </dataValidation>
    <dataValidation type="list" imeMode="halfAlpha" allowBlank="1" showInputMessage="1" showErrorMessage="1" error="リストから選択してください" sqref="M252" xr:uid="{AA8848E0-4F4C-408D-A39D-D31E6CC74C79}">
      <formula1>"○,　"</formula1>
    </dataValidation>
    <dataValidation type="list" imeMode="halfAlpha" allowBlank="1" showInputMessage="1" showErrorMessage="1" error="リストから選択してください" sqref="M253" xr:uid="{ACD8A01C-1826-4D08-8422-C3B7D3546CFC}">
      <formula1>"○,　"</formula1>
    </dataValidation>
    <dataValidation type="list" imeMode="halfAlpha" allowBlank="1" showInputMessage="1" showErrorMessage="1" error="リストから選択してください" sqref="M254" xr:uid="{7E017621-99B4-4EAA-B20D-7DEB9BC25AF4}">
      <formula1>"○,　"</formula1>
    </dataValidation>
    <dataValidation type="list" imeMode="halfAlpha" allowBlank="1" showInputMessage="1" showErrorMessage="1" error="リストから選択してください" sqref="M255" xr:uid="{D3C3E8BB-7807-42B9-8F9C-B5CC7C642BF9}">
      <formula1>"○,　"</formula1>
    </dataValidation>
    <dataValidation type="list" imeMode="halfAlpha" allowBlank="1" showInputMessage="1" showErrorMessage="1" error="リストから選択してください" sqref="M256" xr:uid="{AD66C25F-D5D1-412A-932B-087527DBA853}">
      <formula1>"○,　"</formula1>
    </dataValidation>
    <dataValidation type="list" imeMode="halfAlpha" allowBlank="1" showInputMessage="1" showErrorMessage="1" error="リストから選択してください" sqref="M257" xr:uid="{CF3BB882-86C5-4400-829E-1FF7E5F04C46}">
      <formula1>"○,　"</formula1>
    </dataValidation>
    <dataValidation type="list" imeMode="halfAlpha" allowBlank="1" showInputMessage="1" showErrorMessage="1" error="リストから選択してください" sqref="M258" xr:uid="{3A2E8E93-31DF-4DA0-995B-50DD1084FF47}">
      <formula1>"○,　"</formula1>
    </dataValidation>
    <dataValidation type="list" imeMode="halfAlpha" allowBlank="1" showInputMessage="1" showErrorMessage="1" error="リストから選択してください" sqref="M259" xr:uid="{6DE6FD2A-F02A-4964-A733-A473AFC5D01F}">
      <formula1>"○,　"</formula1>
    </dataValidation>
    <dataValidation type="list" imeMode="halfAlpha" allowBlank="1" showInputMessage="1" showErrorMessage="1" error="リストから選択してください" sqref="M260" xr:uid="{68563840-FA1E-41AB-AB41-DDFA4517BC46}">
      <formula1>"○,　"</formula1>
    </dataValidation>
    <dataValidation type="list" imeMode="halfAlpha" allowBlank="1" showInputMessage="1" showErrorMessage="1" error="リストから選択してください" sqref="M261" xr:uid="{11466DE1-F739-44E5-92CB-CB40BB4BBA76}">
      <formula1>"○,　"</formula1>
    </dataValidation>
    <dataValidation type="list" imeMode="halfAlpha" allowBlank="1" showInputMessage="1" showErrorMessage="1" error="リストから選択してください" sqref="M262" xr:uid="{67C14C2C-3250-432C-BA04-728305469FD5}">
      <formula1>"○,　"</formula1>
    </dataValidation>
    <dataValidation type="list" imeMode="halfAlpha" allowBlank="1" showInputMessage="1" showErrorMessage="1" error="リストから選択してください" sqref="M263" xr:uid="{6B457EAE-065F-4493-883B-68819201C0D0}">
      <formula1>"○,　"</formula1>
    </dataValidation>
    <dataValidation type="list" imeMode="halfAlpha" allowBlank="1" showInputMessage="1" showErrorMessage="1" error="リストから選択してください" sqref="M264" xr:uid="{9DA5F607-04A4-4032-91D8-B4CDD884F0A2}">
      <formula1>"○,　"</formula1>
    </dataValidation>
    <dataValidation type="list" imeMode="halfAlpha" allowBlank="1" showInputMessage="1" showErrorMessage="1" error="リストから選択してください" sqref="M265" xr:uid="{65DC1CDF-0453-44DA-AD18-E1BB690BD395}">
      <formula1>"○,　"</formula1>
    </dataValidation>
    <dataValidation type="list" imeMode="halfAlpha" allowBlank="1" showInputMessage="1" showErrorMessage="1" error="リストから選択してください" sqref="M266" xr:uid="{18C5E659-7560-422F-B0E4-66B26536330C}">
      <formula1>"○,　"</formula1>
    </dataValidation>
    <dataValidation type="list" imeMode="halfAlpha" allowBlank="1" showInputMessage="1" showErrorMessage="1" error="リストから選択してください" sqref="M267" xr:uid="{CED70EE5-99F8-4745-B944-6FF17440DEB8}">
      <formula1>"○,　"</formula1>
    </dataValidation>
    <dataValidation type="list" imeMode="halfAlpha" allowBlank="1" showInputMessage="1" showErrorMessage="1" error="リストから選択してください" sqref="M268" xr:uid="{30D571B4-16F2-4140-84E4-01BC3BE9ED66}">
      <formula1>"○,　"</formula1>
    </dataValidation>
    <dataValidation type="list" imeMode="halfAlpha" allowBlank="1" showInputMessage="1" showErrorMessage="1" error="リストから選択してください" sqref="M269" xr:uid="{1A48A181-45FF-45C8-8B4E-C4CEECE528E1}">
      <formula1>"○,　"</formula1>
    </dataValidation>
    <dataValidation type="list" imeMode="halfAlpha" allowBlank="1" showInputMessage="1" showErrorMessage="1" error="リストから選択してください" sqref="M270" xr:uid="{F238141F-A6EC-4860-B37F-907D93778D1B}">
      <formula1>"○,　"</formula1>
    </dataValidation>
    <dataValidation type="list" imeMode="halfAlpha" allowBlank="1" showInputMessage="1" showErrorMessage="1" error="リストから選択してください" sqref="N270" xr:uid="{E7A947CE-1E8B-44E9-A03B-77A6B72B0C57}">
      <formula1>"○,　"</formula1>
    </dataValidation>
    <dataValidation type="list" imeMode="halfAlpha" allowBlank="1" showInputMessage="1" showErrorMessage="1" error="リストから選択してください" sqref="M271" xr:uid="{983D2A00-FC4B-41E6-AFD3-F69A486F83AF}">
      <formula1>"○,　"</formula1>
    </dataValidation>
    <dataValidation type="list" imeMode="halfAlpha" allowBlank="1" showInputMessage="1" showErrorMessage="1" error="リストから選択してください" sqref="N271" xr:uid="{5EDBC357-18FF-471E-B64B-5251B378FACF}">
      <formula1>"○,　"</formula1>
    </dataValidation>
    <dataValidation type="list" imeMode="halfAlpha" allowBlank="1" showInputMessage="1" showErrorMessage="1" error="リストから選択してください" sqref="M272" xr:uid="{59931C48-CCA2-4EED-B1CD-291BDE5C56A3}">
      <formula1>"○,　"</formula1>
    </dataValidation>
    <dataValidation type="list" imeMode="halfAlpha" allowBlank="1" showInputMessage="1" showErrorMessage="1" error="リストから選択してください" sqref="N272" xr:uid="{38FEABC5-C383-4BEC-ABEC-BCD9112E9E36}">
      <formula1>"○,　"</formula1>
    </dataValidation>
    <dataValidation type="list" imeMode="halfAlpha" allowBlank="1" showInputMessage="1" showErrorMessage="1" error="リストから選択してください" sqref="M273" xr:uid="{DAA57914-019A-457B-8F8D-49DB80E32B02}">
      <formula1>"○,　"</formula1>
    </dataValidation>
    <dataValidation type="list" imeMode="halfAlpha" allowBlank="1" showInputMessage="1" showErrorMessage="1" error="リストから選択してください" sqref="N273" xr:uid="{85802E4A-C53F-4749-A84E-F0DF14E53408}">
      <formula1>"○,　"</formula1>
    </dataValidation>
    <dataValidation type="list" imeMode="halfAlpha" allowBlank="1" showInputMessage="1" showErrorMessage="1" error="リストから選択してください" sqref="M274" xr:uid="{6E786916-D2FD-4706-9FA8-A7D53AAE3431}">
      <formula1>"○,　"</formula1>
    </dataValidation>
    <dataValidation type="list" imeMode="halfAlpha" allowBlank="1" showInputMessage="1" showErrorMessage="1" error="リストから選択してください" sqref="N274" xr:uid="{B050212F-EDE3-42D2-94A5-9A9173964543}">
      <formula1>"○,　"</formula1>
    </dataValidation>
    <dataValidation type="list" imeMode="halfAlpha" allowBlank="1" showInputMessage="1" showErrorMessage="1" error="リストから選択してください" sqref="M275" xr:uid="{0464E69F-FEC8-4ADA-BF40-A2C8A6C88E66}">
      <formula1>"○,　"</formula1>
    </dataValidation>
    <dataValidation type="list" imeMode="halfAlpha" allowBlank="1" showInputMessage="1" showErrorMessage="1" error="リストから選択してください" sqref="N275" xr:uid="{66A3E837-38C6-4EA3-A67F-F1CAF9F8911C}">
      <formula1>"○,　"</formula1>
    </dataValidation>
    <dataValidation type="list" imeMode="halfAlpha" allowBlank="1" showInputMessage="1" showErrorMessage="1" error="リストから選択してください" sqref="M276" xr:uid="{F8BBCD99-B58A-47C0-AB10-11B0C4B372E9}">
      <formula1>"○,　"</formula1>
    </dataValidation>
    <dataValidation type="list" imeMode="halfAlpha" allowBlank="1" showInputMessage="1" showErrorMessage="1" error="リストから選択してください" sqref="N276" xr:uid="{E7244608-E6C4-4708-8A39-D35FEB97CA8B}">
      <formula1>"○,　"</formula1>
    </dataValidation>
    <dataValidation type="list" imeMode="halfAlpha" allowBlank="1" showInputMessage="1" showErrorMessage="1" error="リストから選択してください" sqref="M277" xr:uid="{B6AB3766-9B17-4616-BE14-CE788475B2FD}">
      <formula1>"○,　"</formula1>
    </dataValidation>
    <dataValidation type="list" imeMode="halfAlpha" allowBlank="1" showInputMessage="1" showErrorMessage="1" error="リストから選択してください" sqref="N277" xr:uid="{6B4B650B-D61F-451F-9291-83250544F73E}">
      <formula1>"○,　"</formula1>
    </dataValidation>
    <dataValidation type="list" imeMode="halfAlpha" allowBlank="1" showInputMessage="1" showErrorMessage="1" error="リストから選択してください" sqref="M278" xr:uid="{43049754-9F6F-47EC-AC29-D0C64B80AB82}">
      <formula1>"○,　"</formula1>
    </dataValidation>
    <dataValidation type="list" imeMode="halfAlpha" allowBlank="1" showInputMessage="1" showErrorMessage="1" error="リストから選択してください" sqref="N278" xr:uid="{CA3D96B7-392A-4B6D-B960-8648011519A4}">
      <formula1>"○,　"</formula1>
    </dataValidation>
    <dataValidation type="list" imeMode="halfAlpha" allowBlank="1" showInputMessage="1" showErrorMessage="1" error="リストから選択してください" sqref="M279" xr:uid="{E0873EB1-A858-4424-A858-9CE6FA5C88E2}">
      <formula1>"○,　"</formula1>
    </dataValidation>
    <dataValidation type="list" imeMode="halfAlpha" allowBlank="1" showInputMessage="1" showErrorMessage="1" error="リストから選択してください" sqref="N279" xr:uid="{7081BB09-CC01-4693-84EB-0816CDC7313E}">
      <formula1>"○,　"</formula1>
    </dataValidation>
    <dataValidation type="list" imeMode="halfAlpha" allowBlank="1" showInputMessage="1" showErrorMessage="1" error="リストから選択してください" sqref="M280" xr:uid="{5D535057-4907-4E04-A98A-AE625A47A20F}">
      <formula1>"○,　"</formula1>
    </dataValidation>
    <dataValidation type="list" imeMode="halfAlpha" allowBlank="1" showInputMessage="1" showErrorMessage="1" error="リストから選択してください" sqref="N280" xr:uid="{35C7E1EC-94A8-4CE1-BB21-527E11DDCDA8}">
      <formula1>"○,　"</formula1>
    </dataValidation>
    <dataValidation type="list" imeMode="halfAlpha" allowBlank="1" showInputMessage="1" showErrorMessage="1" error="リストから選択してください" sqref="M281" xr:uid="{CDF356B1-5642-4770-8C2D-DEEB81413FD3}">
      <formula1>"○,　"</formula1>
    </dataValidation>
    <dataValidation type="list" imeMode="halfAlpha" allowBlank="1" showInputMessage="1" showErrorMessage="1" error="リストから選択してください" sqref="N281" xr:uid="{DEC5D351-A915-46E7-A795-B2B702699E84}">
      <formula1>"○,　"</formula1>
    </dataValidation>
    <dataValidation type="list" imeMode="halfAlpha" allowBlank="1" showInputMessage="1" showErrorMessage="1" error="リストから選択してください" sqref="M282" xr:uid="{39FE3A63-D204-42E0-ADF6-27839EF2988D}">
      <formula1>"○,　"</formula1>
    </dataValidation>
    <dataValidation type="list" imeMode="halfAlpha" allowBlank="1" showInputMessage="1" showErrorMessage="1" error="リストから選択してください" sqref="N282" xr:uid="{F9D78CAF-9E6A-425B-B287-D8C2A924BC80}">
      <formula1>"○,　"</formula1>
    </dataValidation>
    <dataValidation type="list" imeMode="halfAlpha" allowBlank="1" showInputMessage="1" showErrorMessage="1" error="リストから選択してください" sqref="M283" xr:uid="{84582532-6F64-48CB-95C3-398FB0B0B880}">
      <formula1>"○,　"</formula1>
    </dataValidation>
    <dataValidation type="list" imeMode="halfAlpha" allowBlank="1" showInputMessage="1" showErrorMessage="1" error="リストから選択してください" sqref="N283" xr:uid="{32C8E5BF-B860-4F3D-B750-2F96C1230DB3}">
      <formula1>"○,　"</formula1>
    </dataValidation>
    <dataValidation type="list" imeMode="halfAlpha" allowBlank="1" showInputMessage="1" showErrorMessage="1" error="リストから選択してください" sqref="M284" xr:uid="{6A41BDDD-17EC-41D0-BBEA-6A2F0EF1F240}">
      <formula1>"○,　"</formula1>
    </dataValidation>
    <dataValidation type="list" imeMode="halfAlpha" allowBlank="1" showInputMessage="1" showErrorMessage="1" error="リストから選択してください" sqref="N284" xr:uid="{B973AF82-26C8-4089-908E-F54C825BCD6B}">
      <formula1>"○,　"</formula1>
    </dataValidation>
    <dataValidation type="list" imeMode="halfAlpha" allowBlank="1" showInputMessage="1" showErrorMessage="1" error="リストから選択してください" sqref="M285" xr:uid="{CDB2A60B-5933-4743-80E2-5387E96A227B}">
      <formula1>"○,　"</formula1>
    </dataValidation>
    <dataValidation type="list" imeMode="halfAlpha" allowBlank="1" showInputMessage="1" showErrorMessage="1" error="リストから選択してください" sqref="N285" xr:uid="{30F98A05-8E33-4E80-B110-55F29106E2F0}">
      <formula1>"○,　"</formula1>
    </dataValidation>
    <dataValidation type="list" imeMode="halfAlpha" allowBlank="1" showInputMessage="1" showErrorMessage="1" error="リストから選択してください" sqref="M286" xr:uid="{DF2AB5C0-BC6F-437F-9FBD-86306990FD64}">
      <formula1>"○,　"</formula1>
    </dataValidation>
    <dataValidation type="list" imeMode="halfAlpha" allowBlank="1" showInputMessage="1" showErrorMessage="1" error="リストから選択してください" sqref="N286" xr:uid="{551ABA0C-333D-49D6-BC49-2E17892C7AAB}">
      <formula1>"○,　"</formula1>
    </dataValidation>
    <dataValidation type="list" imeMode="halfAlpha" allowBlank="1" showInputMessage="1" showErrorMessage="1" error="リストから選択してください" sqref="M287" xr:uid="{DA304EB7-E92F-4048-ACFE-69215EDD96BA}">
      <formula1>"○,　"</formula1>
    </dataValidation>
    <dataValidation type="list" imeMode="halfAlpha" allowBlank="1" showInputMessage="1" showErrorMessage="1" error="リストから選択してください" sqref="N287" xr:uid="{2AF9C842-ADB2-4F67-845C-DC1365F40998}">
      <formula1>"○,　"</formula1>
    </dataValidation>
    <dataValidation type="list" imeMode="halfAlpha" allowBlank="1" showInputMessage="1" showErrorMessage="1" error="リストから選択してください" sqref="M288" xr:uid="{D7F1495D-2227-4CCC-9157-042809EA555B}">
      <formula1>"○,　"</formula1>
    </dataValidation>
    <dataValidation type="list" imeMode="halfAlpha" allowBlank="1" showInputMessage="1" showErrorMessage="1" error="リストから選択してください" sqref="N288" xr:uid="{FF2B6EED-5A2D-408C-9C13-CD0D03E6C00A}">
      <formula1>"○,　"</formula1>
    </dataValidation>
    <dataValidation type="list" imeMode="halfAlpha" allowBlank="1" showInputMessage="1" showErrorMessage="1" error="リストから選択してください" sqref="M289" xr:uid="{2DBF76EC-883E-4268-823B-DD5B74C591B5}">
      <formula1>"○,　"</formula1>
    </dataValidation>
    <dataValidation type="list" imeMode="halfAlpha" allowBlank="1" showInputMessage="1" showErrorMessage="1" error="リストから選択してください" sqref="N289" xr:uid="{4E21345B-B393-4619-A49A-F8EF33EF66C3}">
      <formula1>"○,　"</formula1>
    </dataValidation>
    <dataValidation type="list" imeMode="halfAlpha" allowBlank="1" showInputMessage="1" showErrorMessage="1" error="リストから選択してください" sqref="M290" xr:uid="{65221ECC-04B8-4715-91BB-23767BA4CB7F}">
      <formula1>"○,　"</formula1>
    </dataValidation>
    <dataValidation type="list" imeMode="halfAlpha" allowBlank="1" showInputMessage="1" showErrorMessage="1" error="リストから選択してください" sqref="N290" xr:uid="{C278CC31-54EB-4FE9-B0A1-021E4D2AD9CF}">
      <formula1>"○,　"</formula1>
    </dataValidation>
    <dataValidation type="list" imeMode="halfAlpha" allowBlank="1" showInputMessage="1" showErrorMessage="1" error="リストから選択してください" sqref="M291" xr:uid="{AF09A864-DAE5-415D-9799-59B4F07F0A01}">
      <formula1>"○,　"</formula1>
    </dataValidation>
    <dataValidation type="list" imeMode="halfAlpha" allowBlank="1" showInputMessage="1" showErrorMessage="1" error="リストから選択してください" sqref="M292" xr:uid="{DCBD097A-4DA9-4080-9AFE-8A07795DAC52}">
      <formula1>"○,　"</formula1>
    </dataValidation>
    <dataValidation type="list" imeMode="halfAlpha" allowBlank="1" showInputMessage="1" showErrorMessage="1" error="リストから選択してください" sqref="M293" xr:uid="{928DB5C1-F79E-4BF7-AEAF-D3C2D068B367}">
      <formula1>"○,　"</formula1>
    </dataValidation>
    <dataValidation type="list" imeMode="halfAlpha" allowBlank="1" showInputMessage="1" showErrorMessage="1" error="リストから選択してください" sqref="M294" xr:uid="{E8F8D63E-9064-4C6E-B251-B83273CA9EBC}">
      <formula1>"○,　"</formula1>
    </dataValidation>
    <dataValidation type="list" imeMode="halfAlpha" allowBlank="1" showInputMessage="1" showErrorMessage="1" error="リストから選択してください" sqref="M295" xr:uid="{107D6265-33BC-4F77-A012-80EA8B704515}">
      <formula1>"○,　"</formula1>
    </dataValidation>
    <dataValidation type="list" imeMode="halfAlpha" allowBlank="1" showInputMessage="1" showErrorMessage="1" error="リストから選択してください" sqref="M296" xr:uid="{B687ABAF-7F62-4306-A6B3-DF602DADEDEC}">
      <formula1>"○,　"</formula1>
    </dataValidation>
    <dataValidation type="list" imeMode="halfAlpha" allowBlank="1" showInputMessage="1" showErrorMessage="1" error="リストから選択してください" sqref="M297" xr:uid="{8366371F-BCEC-435A-8831-0634674FF660}">
      <formula1>"○,　"</formula1>
    </dataValidation>
    <dataValidation type="list" imeMode="halfAlpha" allowBlank="1" showInputMessage="1" showErrorMessage="1" error="リストから選択してください" sqref="M298" xr:uid="{874749C1-A1ED-4E34-891D-5B5298A23437}">
      <formula1>"○,　"</formula1>
    </dataValidation>
    <dataValidation type="list" imeMode="halfAlpha" allowBlank="1" showInputMessage="1" showErrorMessage="1" error="リストから選択してください" sqref="M299" xr:uid="{92A5954A-636A-44BF-8B86-85D70049A5A8}">
      <formula1>"○,　"</formula1>
    </dataValidation>
    <dataValidation type="list" imeMode="halfAlpha" allowBlank="1" showInputMessage="1" showErrorMessage="1" error="リストから選択してください" sqref="M300" xr:uid="{A34F91FF-5370-46BF-A774-07AE98F9F0EE}">
      <formula1>"○,　"</formula1>
    </dataValidation>
    <dataValidation type="list" imeMode="halfAlpha" allowBlank="1" showInputMessage="1" showErrorMessage="1" error="リストから選択してください" sqref="M301" xr:uid="{2D577955-8ADF-48DA-A957-596FD7B5486E}">
      <formula1>"○,　"</formula1>
    </dataValidation>
    <dataValidation type="list" imeMode="halfAlpha" allowBlank="1" showInputMessage="1" showErrorMessage="1" error="リストから選択してください" sqref="N301" xr:uid="{010ABD11-05EB-4270-9D8D-70F1AECD586D}">
      <formula1>"○,　"</formula1>
    </dataValidation>
    <dataValidation type="list" imeMode="halfAlpha" allowBlank="1" showInputMessage="1" showErrorMessage="1" error="リストから選択してください" sqref="M302" xr:uid="{A952C772-B28A-4745-98DA-6577E857C615}">
      <formula1>"○,　"</formula1>
    </dataValidation>
    <dataValidation type="list" imeMode="halfAlpha" allowBlank="1" showInputMessage="1" showErrorMessage="1" error="リストから選択してください" sqref="N302" xr:uid="{FA33862C-A3CF-4328-8305-22B25A0192A4}">
      <formula1>"○,　"</formula1>
    </dataValidation>
    <dataValidation type="list" imeMode="halfAlpha" allowBlank="1" showInputMessage="1" showErrorMessage="1" error="リストから選択してください" sqref="M303" xr:uid="{CD2E3617-D213-4FC3-BA9B-A0759832B311}">
      <formula1>"○,　"</formula1>
    </dataValidation>
    <dataValidation type="list" imeMode="halfAlpha" allowBlank="1" showInputMessage="1" showErrorMessage="1" error="リストから選択してください" sqref="N303" xr:uid="{4B6D62FE-838C-40B6-B0B8-3855144EE860}">
      <formula1>"○,　"</formula1>
    </dataValidation>
    <dataValidation type="list" imeMode="halfAlpha" allowBlank="1" showInputMessage="1" showErrorMessage="1" error="リストから選択してください" sqref="M304" xr:uid="{AB40362E-6D69-4C1C-BEAB-4B5933A072B8}">
      <formula1>"○,　"</formula1>
    </dataValidation>
    <dataValidation type="list" imeMode="halfAlpha" allowBlank="1" showInputMessage="1" showErrorMessage="1" error="リストから選択してください" sqref="N304" xr:uid="{3147435F-A78F-4DCB-9A8C-150CD6E09C4A}">
      <formula1>"○,　"</formula1>
    </dataValidation>
    <dataValidation type="list" imeMode="halfAlpha" allowBlank="1" showInputMessage="1" showErrorMessage="1" error="リストから選択してください" sqref="M305" xr:uid="{642834BF-ABDC-4E71-ABC5-65728110FDDC}">
      <formula1>"○,　"</formula1>
    </dataValidation>
    <dataValidation type="list" imeMode="halfAlpha" allowBlank="1" showInputMessage="1" showErrorMessage="1" error="リストから選択してください" sqref="N305" xr:uid="{BCB6A8FE-48E6-4E50-BF58-134533E7035C}">
      <formula1>"○,　"</formula1>
    </dataValidation>
    <dataValidation type="list" imeMode="halfAlpha" allowBlank="1" showInputMessage="1" showErrorMessage="1" error="リストから選択してください" sqref="M306" xr:uid="{D18487A1-42D3-41A8-99EA-7EE0617012EB}">
      <formula1>"○,　"</formula1>
    </dataValidation>
    <dataValidation type="list" imeMode="halfAlpha" allowBlank="1" showInputMessage="1" showErrorMessage="1" error="リストから選択してください" sqref="N306" xr:uid="{40F04829-604B-4512-B5A7-4C2B4F9A242A}">
      <formula1>"○,　"</formula1>
    </dataValidation>
    <dataValidation type="list" imeMode="halfAlpha" allowBlank="1" showInputMessage="1" showErrorMessage="1" error="リストから選択してください" sqref="M307" xr:uid="{D62595F0-09CD-42D9-9680-1AB6EC0C7B1D}">
      <formula1>"○,　"</formula1>
    </dataValidation>
    <dataValidation type="list" imeMode="halfAlpha" allowBlank="1" showInputMessage="1" showErrorMessage="1" error="リストから選択してください" sqref="N307" xr:uid="{BF09D414-7E1C-4248-BEB2-B5C3B0BEC02A}">
      <formula1>"○,　"</formula1>
    </dataValidation>
    <dataValidation type="list" imeMode="halfAlpha" allowBlank="1" showInputMessage="1" showErrorMessage="1" error="リストから選択してください" sqref="M308" xr:uid="{CEC69B77-20E3-4C54-B276-18D8970E9BA0}">
      <formula1>"○,　"</formula1>
    </dataValidation>
    <dataValidation type="list" imeMode="halfAlpha" allowBlank="1" showInputMessage="1" showErrorMessage="1" error="リストから選択してください" sqref="N308" xr:uid="{D22DF402-9066-46FA-926B-909E9E90001D}">
      <formula1>"○,　"</formula1>
    </dataValidation>
    <dataValidation type="list" imeMode="halfAlpha" allowBlank="1" showInputMessage="1" showErrorMessage="1" error="リストから選択してください" sqref="M309" xr:uid="{4D1458B2-C09D-4184-9E0E-A54AABB1B23D}">
      <formula1>"○,　"</formula1>
    </dataValidation>
    <dataValidation type="list" imeMode="halfAlpha" allowBlank="1" showInputMessage="1" showErrorMessage="1" error="リストから選択してください" sqref="M310:M311" xr:uid="{614FAD4E-F545-41BD-AD11-26CD02D45586}">
      <formula1>"○,　"</formula1>
    </dataValidation>
    <dataValidation type="date" imeMode="halfAlpha" allowBlank="1" showInputMessage="1" showErrorMessage="1" error="有効な日付を入力してください" sqref="S252:T254" xr:uid="{FC55C187-18F4-4412-A9FD-D0B5B2AE53C0}">
      <formula1>92</formula1>
      <formula2>73415</formula2>
    </dataValidation>
    <dataValidation type="date" imeMode="halfAlpha" allowBlank="1" showInputMessage="1" showErrorMessage="1" error="有効な日付を入力してください" sqref="S255:T255" xr:uid="{EC4447CD-0098-4071-9C66-E1D63135C208}">
      <formula1>92</formula1>
      <formula2>73415</formula2>
    </dataValidation>
    <dataValidation type="date" imeMode="halfAlpha" allowBlank="1" showInputMessage="1" showErrorMessage="1" error="有効な日付を入力してください" sqref="S270:T270" xr:uid="{DAD0C402-3AE9-4C3D-9152-EA30A22505D0}">
      <formula1>92</formula1>
      <formula2>73415</formula2>
    </dataValidation>
    <dataValidation type="date" imeMode="halfAlpha" allowBlank="1" showInputMessage="1" showErrorMessage="1" error="有効な日付を入力してください" sqref="S271:T271" xr:uid="{BFFF90FD-5FD7-4E5D-9C6C-D8B4CF432902}">
      <formula1>92</formula1>
      <formula2>73415</formula2>
    </dataValidation>
    <dataValidation type="date" imeMode="halfAlpha" allowBlank="1" showInputMessage="1" showErrorMessage="1" error="有効な日付を入力してください" sqref="S272:T272" xr:uid="{08CEADF0-D00D-4BA7-9071-E1532198C897}">
      <formula1>92</formula1>
      <formula2>73415</formula2>
    </dataValidation>
    <dataValidation type="date" imeMode="halfAlpha" allowBlank="1" showInputMessage="1" showErrorMessage="1" error="有効な日付を入力してください" sqref="S273:T273" xr:uid="{E81A03EF-2BA2-4FA8-9EC0-65BA2881B7E7}">
      <formula1>92</formula1>
      <formula2>73415</formula2>
    </dataValidation>
    <dataValidation type="date" imeMode="halfAlpha" allowBlank="1" showInputMessage="1" showErrorMessage="1" error="有効な日付を入力してください" sqref="S274:T274" xr:uid="{ED914092-5BE7-42A5-9ADA-66E10D9E630A}">
      <formula1>92</formula1>
      <formula2>73415</formula2>
    </dataValidation>
    <dataValidation type="date" imeMode="halfAlpha" allowBlank="1" showInputMessage="1" showErrorMessage="1" error="有効な日付を入力してください" sqref="S275:T275" xr:uid="{BFCDFCC7-3463-424D-B9B8-5B165AB4DBBE}">
      <formula1>92</formula1>
      <formula2>73415</formula2>
    </dataValidation>
    <dataValidation type="date" imeMode="halfAlpha" allowBlank="1" showInputMessage="1" showErrorMessage="1" error="有効な日付を入力してください" sqref="S276:T276" xr:uid="{2F45348C-3653-468B-8A91-60DA7121460F}">
      <formula1>92</formula1>
      <formula2>73415</formula2>
    </dataValidation>
    <dataValidation type="date" imeMode="halfAlpha" allowBlank="1" showInputMessage="1" showErrorMessage="1" error="有効な日付を入力してください" sqref="S277:T277" xr:uid="{966EFC32-037D-4261-BC55-042998C50383}">
      <formula1>92</formula1>
      <formula2>73415</formula2>
    </dataValidation>
    <dataValidation type="date" imeMode="halfAlpha" allowBlank="1" showInputMessage="1" showErrorMessage="1" error="有効な日付を入力してください" sqref="S278:T278" xr:uid="{BA5C3755-31F1-4B55-BC12-F20D85575F93}">
      <formula1>92</formula1>
      <formula2>73415</formula2>
    </dataValidation>
    <dataValidation type="date" imeMode="halfAlpha" allowBlank="1" showInputMessage="1" showErrorMessage="1" error="有効な日付を入力してください" sqref="S279:T279" xr:uid="{4776D1C1-FA61-47F1-8D39-28970158D55B}">
      <formula1>92</formula1>
      <formula2>73415</formula2>
    </dataValidation>
    <dataValidation type="date" imeMode="halfAlpha" allowBlank="1" showInputMessage="1" showErrorMessage="1" error="有効な日付を入力してください" sqref="S280:T280" xr:uid="{BCADEC9B-A955-4902-BF17-476642C4093A}">
      <formula1>92</formula1>
      <formula2>73415</formula2>
    </dataValidation>
    <dataValidation type="date" imeMode="halfAlpha" allowBlank="1" showInputMessage="1" showErrorMessage="1" error="有効な日付を入力してください" sqref="S281:T281" xr:uid="{75919F8B-A969-4C0C-893E-199FFE000D24}">
      <formula1>92</formula1>
      <formula2>73415</formula2>
    </dataValidation>
    <dataValidation type="date" imeMode="halfAlpha" allowBlank="1" showInputMessage="1" showErrorMessage="1" error="有効な日付を入力してください" sqref="S282:T282" xr:uid="{9B33C6EC-91BD-4C34-9532-D4E722E24376}">
      <formula1>92</formula1>
      <formula2>73415</formula2>
    </dataValidation>
    <dataValidation type="date" imeMode="halfAlpha" allowBlank="1" showInputMessage="1" showErrorMessage="1" error="有効な日付を入力してください" sqref="S283:T283" xr:uid="{193CB932-DA06-47E6-BC97-9BC5A4414208}">
      <formula1>92</formula1>
      <formula2>73415</formula2>
    </dataValidation>
    <dataValidation type="date" imeMode="halfAlpha" allowBlank="1" showInputMessage="1" showErrorMessage="1" error="有効な日付を入力してください" sqref="S284:T284" xr:uid="{04AF1BE1-A45E-46B7-B715-27912B999FD8}">
      <formula1>92</formula1>
      <formula2>73415</formula2>
    </dataValidation>
    <dataValidation type="date" imeMode="halfAlpha" allowBlank="1" showInputMessage="1" showErrorMessage="1" error="有効な日付を入力してください" sqref="S285:T285" xr:uid="{D4EB4CE2-BFCB-4618-9C72-81D23F68B895}">
      <formula1>92</formula1>
      <formula2>73415</formula2>
    </dataValidation>
    <dataValidation type="date" imeMode="halfAlpha" allowBlank="1" showInputMessage="1" showErrorMessage="1" error="有効な日付を入力してください" sqref="S286:T286" xr:uid="{DF2D898D-9C69-44E3-B964-C42D76589E3D}">
      <formula1>92</formula1>
      <formula2>73415</formula2>
    </dataValidation>
    <dataValidation type="date" imeMode="halfAlpha" allowBlank="1" showInputMessage="1" showErrorMessage="1" error="有効な日付を入力してください" sqref="S287:T287" xr:uid="{4FCC4A7D-4170-4134-97F0-B5E906A0CAC6}">
      <formula1>92</formula1>
      <formula2>73415</formula2>
    </dataValidation>
    <dataValidation type="date" imeMode="halfAlpha" allowBlank="1" showInputMessage="1" showErrorMessage="1" error="有効な日付を入力してください" sqref="S288:T288" xr:uid="{27194EC1-3BD4-4B67-806E-C5442B4E0F3F}">
      <formula1>92</formula1>
      <formula2>73415</formula2>
    </dataValidation>
    <dataValidation type="date" imeMode="halfAlpha" allowBlank="1" showInputMessage="1" showErrorMessage="1" error="有効な日付を入力してください" sqref="S289:T289" xr:uid="{F9FED493-91E2-4230-BEDE-3E2F057478BF}">
      <formula1>92</formula1>
      <formula2>73415</formula2>
    </dataValidation>
    <dataValidation type="date" imeMode="halfAlpha" allowBlank="1" showInputMessage="1" showErrorMessage="1" error="有効な日付を入力してください" sqref="S290:T290" xr:uid="{CE4EC1DA-5994-4B5C-A295-A8D425A157E0}">
      <formula1>92</formula1>
      <formula2>73415</formula2>
    </dataValidation>
    <dataValidation type="date" imeMode="halfAlpha" allowBlank="1" showInputMessage="1" showErrorMessage="1" error="有効な日付を入力してください" sqref="S300:T300" xr:uid="{EB14B04B-3EBA-4B68-91CB-C5FD24B401B5}">
      <formula1>92</formula1>
      <formula2>73415</formula2>
    </dataValidation>
    <dataValidation type="date" imeMode="halfAlpha" allowBlank="1" showInputMessage="1" showErrorMessage="1" error="有効な日付を入力してください" sqref="S301:T301" xr:uid="{1FB055B3-D0C2-4AF9-AC00-990E656DA98A}">
      <formula1>92</formula1>
      <formula2>73415</formula2>
    </dataValidation>
    <dataValidation type="date" imeMode="halfAlpha" allowBlank="1" showInputMessage="1" showErrorMessage="1" error="有効な日付を入力してください" sqref="S302:T302" xr:uid="{9F17C1D5-1DFE-4685-B46D-C90CB57D11A6}">
      <formula1>92</formula1>
      <formula2>73415</formula2>
    </dataValidation>
    <dataValidation type="date" imeMode="halfAlpha" allowBlank="1" showInputMessage="1" showErrorMessage="1" error="有効な日付を入力してください" sqref="S303:T303" xr:uid="{FCC2589F-2F0D-4A27-BDDF-D80551F0384C}">
      <formula1>92</formula1>
      <formula2>73415</formula2>
    </dataValidation>
    <dataValidation type="date" imeMode="halfAlpha" allowBlank="1" showInputMessage="1" showErrorMessage="1" error="有効な日付を入力してください" sqref="S304:T304" xr:uid="{874BB4C8-2F3F-43F9-B7E4-E121EFB61327}">
      <formula1>92</formula1>
      <formula2>73415</formula2>
    </dataValidation>
    <dataValidation type="date" imeMode="halfAlpha" allowBlank="1" showInputMessage="1" showErrorMessage="1" error="有効な日付を入力してください" sqref="S305:T305" xr:uid="{425E4936-4C0F-4956-AE65-128573E1483B}">
      <formula1>92</formula1>
      <formula2>73415</formula2>
    </dataValidation>
    <dataValidation type="date" imeMode="halfAlpha" allowBlank="1" showInputMessage="1" showErrorMessage="1" error="有効な日付を入力してください" sqref="S306:T306" xr:uid="{9AB3C8FA-ECB1-4EAC-8890-F0EFE139CBCE}">
      <formula1>92</formula1>
      <formula2>73415</formula2>
    </dataValidation>
    <dataValidation type="date" imeMode="halfAlpha" allowBlank="1" showInputMessage="1" showErrorMessage="1" error="有効な日付を入力してください" sqref="S307:T307" xr:uid="{D07CDADF-60A8-469F-813F-0D15C8C57E0F}">
      <formula1>92</formula1>
      <formula2>73415</formula2>
    </dataValidation>
    <dataValidation type="date" imeMode="halfAlpha" allowBlank="1" showInputMessage="1" showErrorMessage="1" error="有効な日付を入力してください" sqref="S308:T308" xr:uid="{D21E04CE-281C-4D27-B698-1E3C5B80DC08}">
      <formula1>92</formula1>
      <formula2>73415</formula2>
    </dataValidation>
    <dataValidation type="date" imeMode="halfAlpha" allowBlank="1" showInputMessage="1" showErrorMessage="1" error="有効な日付を入力してください" sqref="S309:T309" xr:uid="{7BA11EA5-ABE4-4B49-BB9A-EF1C0DE0AD50}">
      <formula1>92</formula1>
      <formula2>73415</formula2>
    </dataValidation>
    <dataValidation type="date" imeMode="halfAlpha" allowBlank="1" showInputMessage="1" showErrorMessage="1" error="有効な日付を入力してください" sqref="S310:T310" xr:uid="{E757EC8B-51DB-4B1E-AF46-A125C82E3512}">
      <formula1>92</formula1>
      <formula2>73415</formula2>
    </dataValidation>
    <dataValidation type="date" imeMode="halfAlpha" allowBlank="1" showInputMessage="1" showErrorMessage="1" error="有効な日付を入力してください" sqref="S311:T311" xr:uid="{363718B5-E330-4BF9-9D74-50FC3ED63C26}">
      <formula1>92</formula1>
      <formula2>73415</formula2>
    </dataValidation>
    <dataValidation type="date" imeMode="halfAlpha" allowBlank="1" showInputMessage="1" showErrorMessage="1" error="有効な日付を入力してください" sqref="S312:T312" xr:uid="{A4EC7FCD-E8CE-4AC4-BA29-E6BE468A138A}">
      <formula1>92</formula1>
      <formula2>73415</formula2>
    </dataValidation>
    <dataValidation type="date" imeMode="halfAlpha" allowBlank="1" showInputMessage="1" showErrorMessage="1" error="有効な日付を入力してください" sqref="S313:T313" xr:uid="{572B4385-BBA3-4473-A844-B7513AFE642A}">
      <formula1>92</formula1>
      <formula2>73415</formula2>
    </dataValidation>
    <dataValidation type="date" imeMode="halfAlpha" allowBlank="1" showInputMessage="1" showErrorMessage="1" error="有効な日付を入力してください" sqref="S314:T314" xr:uid="{043B1583-9B3E-42B1-80DD-88358D88432C}">
      <formula1>92</formula1>
      <formula2>73415</formula2>
    </dataValidation>
    <dataValidation type="date" imeMode="halfAlpha" allowBlank="1" showInputMessage="1" showErrorMessage="1" error="有効な日付を入力してください" sqref="S315:T315" xr:uid="{651DDA86-0D55-47D5-9901-90944A41FDA2}">
      <formula1>92</formula1>
      <formula2>73415</formula2>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46"/>
  </cols>
  <sheetData>
    <row r="1" spans="1:1" x14ac:dyDescent="0.15">
      <c r="A1" s="14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6" t="str">
        <f>"@神奈川県@和歌山県@鹿児島県@"</f>
        <v>@神奈川県@和歌山県@鹿児島県@</v>
      </c>
    </row>
    <row r="3" spans="1:1" x14ac:dyDescent="0.15">
      <c r="A3" s="146" t="s">
        <v>204</v>
      </c>
    </row>
    <row r="4" spans="1:1" x14ac:dyDescent="0.15">
      <c r="A4" s="146" t="s">
        <v>205</v>
      </c>
    </row>
  </sheetData>
  <sheetProtection algorithmName="SHA-512" hashValue="0kkkUVt6q5/SR35zzSnFX34hC3xyvQeWndfy6IatmZ+mwMouIdAhziEsSXeRBlhB1BvcDzYlPidqqZaXv42JUQ==" saltValue="19sCR65eMJ2KmR9bLzrJK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2025-09-19T06:01:15Z</cp:lastPrinted>
  <dcterms:created xsi:type="dcterms:W3CDTF">2018-07-20T07:50:20Z</dcterms:created>
  <dcterms:modified xsi:type="dcterms:W3CDTF">2025-10-15T02:25:00Z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